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/>
  <mc:AlternateContent xmlns:mc="http://schemas.openxmlformats.org/markup-compatibility/2006">
    <mc:Choice Requires="x15">
      <x15ac:absPath xmlns:x15ac="http://schemas.microsoft.com/office/spreadsheetml/2010/11/ac" url="C:\Users\micha\OneDrive\FVTM - práce\2017\CEMMTECH\"/>
    </mc:Choice>
  </mc:AlternateContent>
  <bookViews>
    <workbookView xWindow="0" yWindow="0" windowWidth="6408" windowHeight="11352"/>
  </bookViews>
  <sheets>
    <sheet name="Rozpis místností" sheetId="1" r:id="rId1"/>
    <sheet name="Přehled" sheetId="2" r:id="rId2"/>
  </sheets>
  <definedNames>
    <definedName name="Print_Titles" localSheetId="0">'Rozpis místností'!$1:$1</definedName>
  </definedNames>
  <calcPr calcId="162913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2" l="1"/>
  <c r="F2" i="2"/>
  <c r="H2" i="2"/>
  <c r="B2" i="2"/>
  <c r="B4" i="2"/>
  <c r="C5" i="2"/>
  <c r="D5" i="2"/>
  <c r="F5" i="2"/>
  <c r="H5" i="2"/>
  <c r="C6" i="2"/>
  <c r="D3" i="2"/>
  <c r="F3" i="2"/>
  <c r="H3" i="2"/>
  <c r="D4" i="2"/>
  <c r="F4" i="2"/>
  <c r="H4" i="2"/>
  <c r="D6" i="2"/>
  <c r="F6" i="2"/>
  <c r="H6" i="2"/>
  <c r="H7" i="2"/>
  <c r="F7" i="2"/>
  <c r="D7" i="2"/>
  <c r="C2" i="2"/>
  <c r="C3" i="2"/>
  <c r="C4" i="2"/>
  <c r="C7" i="2"/>
  <c r="B3" i="2"/>
  <c r="B5" i="2"/>
  <c r="B6" i="2"/>
  <c r="B7" i="2"/>
  <c r="I6" i="2"/>
  <c r="G6" i="2"/>
  <c r="E6" i="2"/>
  <c r="I5" i="2"/>
  <c r="G5" i="2"/>
  <c r="E5" i="2"/>
  <c r="I4" i="2"/>
  <c r="G4" i="2"/>
  <c r="E4" i="2"/>
  <c r="I3" i="2"/>
  <c r="G3" i="2"/>
  <c r="E3" i="2"/>
  <c r="I2" i="2"/>
  <c r="G2" i="2"/>
  <c r="E2" i="2"/>
</calcChain>
</file>

<file path=xl/sharedStrings.xml><?xml version="1.0" encoding="utf-8"?>
<sst xmlns="http://schemas.openxmlformats.org/spreadsheetml/2006/main" count="373" uniqueCount="157">
  <si>
    <t>AULA</t>
  </si>
  <si>
    <t>Posluchárna A</t>
  </si>
  <si>
    <t>Uklízecí místnost</t>
  </si>
  <si>
    <t>WC muži</t>
  </si>
  <si>
    <t>WC ženy</t>
  </si>
  <si>
    <t>Studentský prostor</t>
  </si>
  <si>
    <t>WC handic</t>
  </si>
  <si>
    <t>Učebna M4</t>
  </si>
  <si>
    <t>PC učebna B</t>
  </si>
  <si>
    <t>Rýsovna</t>
  </si>
  <si>
    <t>Místnost</t>
  </si>
  <si>
    <t>Značení</t>
  </si>
  <si>
    <t>Studijní oddělení</t>
  </si>
  <si>
    <t>Archiv studijní oddělení</t>
  </si>
  <si>
    <t>Sklad uklízecích potřeb a obalů</t>
  </si>
  <si>
    <t>Místnost uklízeček</t>
  </si>
  <si>
    <t>Rozvodna elektro</t>
  </si>
  <si>
    <t>Telefonní ústředna + rezerva</t>
  </si>
  <si>
    <t>Laboratoř elektrických přístrojů</t>
  </si>
  <si>
    <t>Patro</t>
  </si>
  <si>
    <t>Pracovna tajemníka</t>
  </si>
  <si>
    <t>Archiv fakulty</t>
  </si>
  <si>
    <t>Pracovna děkana</t>
  </si>
  <si>
    <t>Sekterariát děkana</t>
  </si>
  <si>
    <t>Pracovna proděkana pro vědu</t>
  </si>
  <si>
    <t>Pracovna proděkana pro vnější vztahy</t>
  </si>
  <si>
    <t>Pracovna proděkana pro studium</t>
  </si>
  <si>
    <t>Kuchyňka se sezením</t>
  </si>
  <si>
    <t>Místnost výměníku</t>
  </si>
  <si>
    <t>Šatna dílen muži + sprcha</t>
  </si>
  <si>
    <t>Šatna dílen ženy + sprcha</t>
  </si>
  <si>
    <t>Laboratoř speciální mechaniky</t>
  </si>
  <si>
    <t>Místnost vzduchotechniky</t>
  </si>
  <si>
    <t>Laboratoř pro měření elektrických strojů a pohonů</t>
  </si>
  <si>
    <t>Pracovna prof./doc. KSM</t>
  </si>
  <si>
    <t>Pracovna pro 2 odborné asistenty KSM</t>
  </si>
  <si>
    <t>Pracovna doktorandů KSM</t>
  </si>
  <si>
    <t>Laboratoř pro obecnou elektrotechniku</t>
  </si>
  <si>
    <t>Pracovník</t>
  </si>
  <si>
    <t>THP</t>
  </si>
  <si>
    <t>Počet pracovníků</t>
  </si>
  <si>
    <t>AP</t>
  </si>
  <si>
    <t>ST</t>
  </si>
  <si>
    <t>Ph.D.</t>
  </si>
  <si>
    <t>Apartmán 1</t>
  </si>
  <si>
    <t>Apartmán 2</t>
  </si>
  <si>
    <t>Apartmán WC + koupelna</t>
  </si>
  <si>
    <t>Celkem</t>
  </si>
  <si>
    <t>Odpočinková zóna + čekárna</t>
  </si>
  <si>
    <t>Pracovna vedoucího katedry KEE</t>
  </si>
  <si>
    <t>doc./prof.</t>
  </si>
  <si>
    <t>Host doc./prof.</t>
  </si>
  <si>
    <t>Pracovna hostujícího prof. / doc.</t>
  </si>
  <si>
    <t>Kompresorová stanice</t>
  </si>
  <si>
    <t>E1</t>
  </si>
  <si>
    <t>E2</t>
  </si>
  <si>
    <t>WC zaměstnanci</t>
  </si>
  <si>
    <t>Laboratoř PROTOTYPING + 3D tisk</t>
  </si>
  <si>
    <t>Počet 
místností</t>
  </si>
  <si>
    <t>E3</t>
  </si>
  <si>
    <t>Sklad nábytku</t>
  </si>
  <si>
    <t>S01</t>
  </si>
  <si>
    <t>S02</t>
  </si>
  <si>
    <t>P00</t>
  </si>
  <si>
    <t>Pracovna techniků a laborantů</t>
  </si>
  <si>
    <t>Chodba</t>
  </si>
  <si>
    <t>Pracovna doktorandů KEE</t>
  </si>
  <si>
    <t>Učebna M5</t>
  </si>
  <si>
    <t>Laboratoř automatizace, robotiky a řídících průmyslových systémů (4,5m)</t>
  </si>
  <si>
    <t>Laboratoř tepelných procesů, slévání a svařování (4,5m)</t>
  </si>
  <si>
    <t>Laboratoř hydromechaniky a proudění (4,5m)</t>
  </si>
  <si>
    <t>Laboratoř techniky prostředí (4,5m)</t>
  </si>
  <si>
    <t>Laboratoř diagnostiky I + II (4,5m)</t>
  </si>
  <si>
    <t>Uklízecí místnost (4,5m)</t>
  </si>
  <si>
    <t>WC muži (4,5m)</t>
  </si>
  <si>
    <t>WC ženy (4,5m)</t>
  </si>
  <si>
    <t>WC zaměstnanci (4,5m)</t>
  </si>
  <si>
    <t>WC handic (4,5m)</t>
  </si>
  <si>
    <t>Laboratoř mechaniky a termomechaniky (4,5m)</t>
  </si>
  <si>
    <t>Laboratoř převodů, mechanismů a částí strojů (4,5m)</t>
  </si>
  <si>
    <t>Recepce + reprografické služby (4,5m)</t>
  </si>
  <si>
    <t xml:space="preserve"> </t>
  </si>
  <si>
    <t>P01</t>
  </si>
  <si>
    <t>S03</t>
  </si>
  <si>
    <t>S04</t>
  </si>
  <si>
    <t>S05</t>
  </si>
  <si>
    <t>S06</t>
  </si>
  <si>
    <t>S07</t>
  </si>
  <si>
    <t>P02</t>
  </si>
  <si>
    <t>P02dk</t>
  </si>
  <si>
    <t>P03</t>
  </si>
  <si>
    <t>P03s</t>
  </si>
  <si>
    <t>P04</t>
  </si>
  <si>
    <t>P04s</t>
  </si>
  <si>
    <t>P05</t>
  </si>
  <si>
    <t>P06s</t>
  </si>
  <si>
    <t>P06</t>
  </si>
  <si>
    <t>P07</t>
  </si>
  <si>
    <t>P07s</t>
  </si>
  <si>
    <t>P08</t>
  </si>
  <si>
    <t>P08s</t>
  </si>
  <si>
    <t>P09</t>
  </si>
  <si>
    <t>P10</t>
  </si>
  <si>
    <t>P11</t>
  </si>
  <si>
    <t>P12</t>
  </si>
  <si>
    <t>P13</t>
  </si>
  <si>
    <t>P14</t>
  </si>
  <si>
    <t>P15</t>
  </si>
  <si>
    <t>101s</t>
  </si>
  <si>
    <t>103s</t>
  </si>
  <si>
    <t>113s</t>
  </si>
  <si>
    <t>104s</t>
  </si>
  <si>
    <t>Archiv katedry KSM + KEE</t>
  </si>
  <si>
    <t>Referent pro vědu</t>
  </si>
  <si>
    <t>Schodiště</t>
  </si>
  <si>
    <t>Sklad 101</t>
  </si>
  <si>
    <t>Sklad 103</t>
  </si>
  <si>
    <t>Sklad 104</t>
  </si>
  <si>
    <t>Sklad 113</t>
  </si>
  <si>
    <t>114k</t>
  </si>
  <si>
    <t>S00</t>
  </si>
  <si>
    <t>Sekretariát katedry KSM</t>
  </si>
  <si>
    <t>Pracovna vedoucího katedry KSM</t>
  </si>
  <si>
    <t>Pracovna prof./doc. KEE</t>
  </si>
  <si>
    <t>Zasedací místnost kateder</t>
  </si>
  <si>
    <t>Pracovna ředitele VTP</t>
  </si>
  <si>
    <t>Pracovna koordinátora ERASMUS</t>
  </si>
  <si>
    <t>Dozvuková komora P02 (4,5m)</t>
  </si>
  <si>
    <t>Sklad P03 (4,5m)</t>
  </si>
  <si>
    <t>Sklad P04 (4,5m)</t>
  </si>
  <si>
    <t>Sklad P05 (4,5m)</t>
  </si>
  <si>
    <t>Sklad P06 (4,5m)</t>
  </si>
  <si>
    <t>Sklad P07 (4,5m)</t>
  </si>
  <si>
    <t>Sklad P08 (4,5m)</t>
  </si>
  <si>
    <t>Osobní výtah (2x2 m)</t>
  </si>
  <si>
    <t>Laboratoř simulačních procesů</t>
  </si>
  <si>
    <t>Nákladní výtah (2x3 m); 2t</t>
  </si>
  <si>
    <t>Pracovna proděkana pro rozvoj a informatizaci</t>
  </si>
  <si>
    <t>Knihovna pod AULOU (114)</t>
  </si>
  <si>
    <r>
      <t>Rozloha [m</t>
    </r>
    <r>
      <rPr>
        <vertAlign val="superscript"/>
        <sz val="11"/>
        <color theme="1"/>
        <rFont val="Times New Roman"/>
        <family val="1"/>
        <charset val="238"/>
      </rPr>
      <t>2</t>
    </r>
    <r>
      <rPr>
        <sz val="11"/>
        <color theme="1"/>
        <rFont val="Times New Roman"/>
        <family val="1"/>
        <charset val="238"/>
      </rPr>
      <t>]</t>
    </r>
  </si>
  <si>
    <t>Pracovna pro 3 odborné asistenty KEE</t>
  </si>
  <si>
    <t>Zasedací místnost FVTM</t>
  </si>
  <si>
    <t>Servisní pracoviště IT  + šéfredaktora časopisu a propagace FVTM</t>
  </si>
  <si>
    <t>Vestavěná šatní skříň (4,5m)</t>
  </si>
  <si>
    <t>P16</t>
  </si>
  <si>
    <t>P09s</t>
  </si>
  <si>
    <t>Odpočinková zóna</t>
  </si>
  <si>
    <r>
      <t>Celková užitná plocha patra [m</t>
    </r>
    <r>
      <rPr>
        <b/>
        <vertAlign val="superscript"/>
        <sz val="10"/>
        <rFont val="Times New Roman"/>
        <family val="1"/>
        <charset val="238"/>
      </rPr>
      <t>2</t>
    </r>
    <r>
      <rPr>
        <b/>
        <sz val="10"/>
        <rFont val="Times New Roman"/>
        <family val="1"/>
        <charset val="238"/>
      </rPr>
      <t>]</t>
    </r>
  </si>
  <si>
    <r>
      <t>Rozloha chodeb [m</t>
    </r>
    <r>
      <rPr>
        <b/>
        <vertAlign val="superscript"/>
        <sz val="10"/>
        <rFont val="Times New Roman"/>
        <family val="1"/>
        <charset val="238"/>
      </rPr>
      <t>2</t>
    </r>
    <r>
      <rPr>
        <b/>
        <sz val="10"/>
        <rFont val="Times New Roman"/>
        <family val="1"/>
        <charset val="238"/>
      </rPr>
      <t>]</t>
    </r>
  </si>
  <si>
    <r>
      <t>Rozloha výtahů a schodiště [m</t>
    </r>
    <r>
      <rPr>
        <b/>
        <vertAlign val="superscript"/>
        <sz val="10"/>
        <rFont val="Times New Roman"/>
        <family val="1"/>
        <charset val="238"/>
      </rPr>
      <t>2</t>
    </r>
    <r>
      <rPr>
        <b/>
        <sz val="10"/>
        <rFont val="Times New Roman"/>
        <family val="1"/>
        <charset val="238"/>
      </rPr>
      <t>]</t>
    </r>
  </si>
  <si>
    <r>
      <t>Rozloha místností [m</t>
    </r>
    <r>
      <rPr>
        <b/>
        <vertAlign val="superscript"/>
        <sz val="10"/>
        <rFont val="Times New Roman"/>
        <family val="1"/>
        <charset val="238"/>
      </rPr>
      <t>2</t>
    </r>
    <r>
      <rPr>
        <b/>
        <sz val="10"/>
        <rFont val="Times New Roman"/>
        <family val="1"/>
        <charset val="238"/>
      </rPr>
      <t>]</t>
    </r>
  </si>
  <si>
    <t>Laboratoř analytických metod</t>
  </si>
  <si>
    <t>Kuchyňka</t>
  </si>
  <si>
    <t>Sklad děkanátu</t>
  </si>
  <si>
    <t>Jednací místnost děkanátu</t>
  </si>
  <si>
    <t>Parkoviště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</si>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</sst>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rgb="FF00B0F0"/>
      </left>
      <right style="dashed">
        <color rgb="FF00B0F0"/>
      </right>
      <top style="dashed">
        <color rgb="FF00B0F0"/>
      </top>
      <bottom style="dashed">
        <color rgb="FF00B0F0"/>
      </bottom>
      <diagonal/>
    </border>
    <border>
      <left style="dashed">
        <color rgb="FF00B0F0"/>
      </left>
      <right style="dashed">
        <color rgb="FF00B0F0"/>
      </right>
      <top style="dashed">
        <color rgb="FF00B0F0"/>
      </top>
      <bottom style="dashed">
        <color rgb="FF00B0F0"/>
      </bottom>
      <diagonal/>
    </border>
    <border>
      <left style="medium">
        <color rgb="FF00B0F0"/>
      </left>
      <right style="dashed">
        <color rgb="FF00B0F0"/>
      </right>
      <top/>
      <bottom style="dashed">
        <color rgb="FF00B0F0"/>
      </bottom>
      <diagonal/>
    </border>
    <border>
      <left style="dashed">
        <color rgb="FF00B0F0"/>
      </left>
      <right style="dashed">
        <color rgb="FF00B0F0"/>
      </right>
      <top/>
      <bottom style="dashed">
        <color rgb="FF00B0F0"/>
      </bottom>
      <diagonal/>
    </border>
    <border>
      <left style="dashed">
        <color rgb="FF00B0F0"/>
      </left>
      <right style="medium">
        <color rgb="FF00B0F0"/>
      </right>
      <top/>
      <bottom style="dashed">
        <color rgb="FF00B0F0"/>
      </bottom>
      <diagonal/>
    </border>
    <border>
      <left style="medium">
        <color rgb="FF00B0F0"/>
      </left>
      <right style="dashed">
        <color rgb="FF00B0F0"/>
      </right>
      <top style="medium">
        <color rgb="FF00B0F0"/>
      </top>
      <bottom style="medium">
        <color rgb="FF00B0F0"/>
      </bottom>
      <diagonal/>
    </border>
    <border>
      <left style="dashed">
        <color rgb="FF00B0F0"/>
      </left>
      <right style="dashed">
        <color rgb="FF00B0F0"/>
      </right>
      <top style="medium">
        <color rgb="FF00B0F0"/>
      </top>
      <bottom style="medium">
        <color rgb="FF00B0F0"/>
      </bottom>
      <diagonal/>
    </border>
    <border>
      <left style="dashed">
        <color rgb="FF00B0F0"/>
      </left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 style="dashed">
        <color rgb="FF00B0F0"/>
      </right>
      <top style="dashed">
        <color rgb="FF00B0F0"/>
      </top>
      <bottom/>
      <diagonal/>
    </border>
    <border>
      <left style="dashed">
        <color rgb="FF00B0F0"/>
      </left>
      <right style="dashed">
        <color rgb="FF00B0F0"/>
      </right>
      <top style="dashed">
        <color rgb="FF00B0F0"/>
      </top>
      <bottom/>
      <diagonal/>
    </border>
    <border>
      <left style="dashed">
        <color rgb="FF00B0F0"/>
      </left>
      <right/>
      <top style="medium">
        <color rgb="FF00B0F0"/>
      </top>
      <bottom style="medium">
        <color rgb="FF00B0F0"/>
      </bottom>
      <diagonal/>
    </border>
    <border>
      <left/>
      <right style="dashed">
        <color rgb="FF00B0F0"/>
      </right>
      <top style="medium">
        <color rgb="FF00B0F0"/>
      </top>
      <bottom style="medium">
        <color rgb="FF00B0F0"/>
      </bottom>
      <diagonal/>
    </border>
    <border>
      <left/>
      <right style="medium">
        <color rgb="FF00B0F0"/>
      </right>
      <top style="medium">
        <color rgb="FF00B0F0"/>
      </top>
      <bottom style="medium">
        <color rgb="FF00B0F0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2" fontId="0" fillId="0" borderId="0" xfId="0" applyNumberFormat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2" fontId="5" fillId="0" borderId="0" xfId="0" applyNumberFormat="1" applyFont="1" applyFill="1" applyBorder="1" applyAlignment="1">
      <alignment horizontal="right" vertical="top" wrapText="1"/>
    </xf>
    <xf numFmtId="1" fontId="5" fillId="0" borderId="0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5" fillId="0" borderId="0" xfId="0" applyFont="1"/>
    <xf numFmtId="0" fontId="5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2" fontId="8" fillId="0" borderId="0" xfId="0" applyNumberFormat="1" applyFont="1" applyFill="1" applyBorder="1" applyAlignment="1">
      <alignment horizontal="right" vertical="top" wrapText="1"/>
    </xf>
    <xf numFmtId="4" fontId="9" fillId="2" borderId="6" xfId="0" applyNumberFormat="1" applyFont="1" applyFill="1" applyBorder="1" applyAlignment="1">
      <alignment horizontal="center" vertical="center" wrapText="1"/>
    </xf>
    <xf numFmtId="4" fontId="9" fillId="2" borderId="7" xfId="0" applyNumberFormat="1" applyFont="1" applyFill="1" applyBorder="1" applyAlignment="1">
      <alignment horizontal="center" vertical="center" wrapText="1"/>
    </xf>
    <xf numFmtId="4" fontId="9" fillId="2" borderId="11" xfId="0" applyNumberFormat="1" applyFont="1" applyFill="1" applyBorder="1" applyAlignment="1">
      <alignment horizontal="center" vertical="center" wrapText="1"/>
    </xf>
    <xf numFmtId="1" fontId="12" fillId="2" borderId="3" xfId="0" applyNumberFormat="1" applyFont="1" applyFill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10" fontId="13" fillId="0" borderId="4" xfId="5" applyNumberFormat="1" applyFont="1" applyBorder="1" applyAlignment="1">
      <alignment horizontal="center" vertical="center"/>
    </xf>
    <xf numFmtId="10" fontId="13" fillId="0" borderId="5" xfId="5" applyNumberFormat="1" applyFont="1" applyBorder="1" applyAlignment="1">
      <alignment horizontal="center" vertical="center"/>
    </xf>
    <xf numFmtId="1" fontId="12" fillId="2" borderId="1" xfId="0" applyNumberFormat="1" applyFont="1" applyFill="1" applyBorder="1" applyAlignment="1">
      <alignment horizontal="center" vertical="center"/>
    </xf>
    <xf numFmtId="1" fontId="12" fillId="0" borderId="2" xfId="0" applyNumberFormat="1" applyFont="1" applyBorder="1" applyAlignment="1">
      <alignment horizontal="center" vertical="center"/>
    </xf>
    <xf numFmtId="1" fontId="12" fillId="2" borderId="9" xfId="0" applyNumberFormat="1" applyFont="1" applyFill="1" applyBorder="1" applyAlignment="1">
      <alignment horizontal="center" vertical="center"/>
    </xf>
    <xf numFmtId="1" fontId="12" fillId="0" borderId="10" xfId="0" applyNumberFormat="1" applyFont="1" applyBorder="1" applyAlignment="1">
      <alignment horizontal="center" vertical="center"/>
    </xf>
    <xf numFmtId="1" fontId="9" fillId="2" borderId="6" xfId="0" applyNumberFormat="1" applyFont="1" applyFill="1" applyBorder="1" applyAlignment="1">
      <alignment horizontal="center" vertical="center"/>
    </xf>
    <xf numFmtId="1" fontId="9" fillId="2" borderId="7" xfId="0" applyNumberFormat="1" applyFont="1" applyFill="1" applyBorder="1" applyAlignment="1">
      <alignment horizontal="center" vertical="center"/>
    </xf>
    <xf numFmtId="4" fontId="9" fillId="2" borderId="7" xfId="0" applyNumberFormat="1" applyFont="1" applyFill="1" applyBorder="1" applyAlignment="1">
      <alignment horizontal="center" vertical="center"/>
    </xf>
    <xf numFmtId="4" fontId="9" fillId="2" borderId="11" xfId="0" applyNumberFormat="1" applyFont="1" applyFill="1" applyBorder="1" applyAlignment="1">
      <alignment horizontal="center" vertical="center"/>
    </xf>
    <xf numFmtId="4" fontId="9" fillId="2" borderId="8" xfId="0" applyNumberFormat="1" applyFont="1" applyFill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3" fontId="12" fillId="0" borderId="2" xfId="0" applyNumberFormat="1" applyFont="1" applyBorder="1" applyAlignment="1">
      <alignment horizontal="center" vertical="center"/>
    </xf>
    <xf numFmtId="3" fontId="9" fillId="2" borderId="7" xfId="0" applyNumberFormat="1" applyFont="1" applyFill="1" applyBorder="1" applyAlignment="1">
      <alignment horizontal="center" vertical="center"/>
    </xf>
    <xf numFmtId="4" fontId="9" fillId="2" borderId="11" xfId="0" applyNumberFormat="1" applyFont="1" applyFill="1" applyBorder="1" applyAlignment="1">
      <alignment horizontal="center" vertical="center" wrapText="1"/>
    </xf>
    <xf numFmtId="4" fontId="9" fillId="2" borderId="12" xfId="0" applyNumberFormat="1" applyFont="1" applyFill="1" applyBorder="1" applyAlignment="1">
      <alignment horizontal="center" vertical="center" wrapText="1"/>
    </xf>
    <xf numFmtId="4" fontId="9" fillId="2" borderId="13" xfId="0" applyNumberFormat="1" applyFont="1" applyFill="1" applyBorder="1" applyAlignment="1">
      <alignment horizontal="center" vertical="center" wrapText="1"/>
    </xf>
  </cellXfs>
  <cellStyles count="6">
    <cellStyle name="Hypertextový odkaz" xfId="2" builtinId="8" hidden="1"/>
    <cellStyle name="Hypertextový odkaz" xfId="4" builtinId="8" hidden="1"/>
    <cellStyle name="Normální" xfId="0" builtinId="0"/>
    <cellStyle name="Použitý hypertextový odkaz" xfId="1" builtinId="9" hidden="1"/>
    <cellStyle name="Použitý hypertextový odkaz" xfId="3" builtinId="9" hidden="1"/>
    <cellStyle name="Procenta" xfId="5" builtinId="5"/>
  </cellStyles>
  <dxfs count="8">
    <dxf>
      <font>
        <strike val="0"/>
        <outline val="0"/>
        <shadow val="0"/>
        <u val="none"/>
        <sz val="1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strike val="0"/>
        <outline val="0"/>
        <shadow val="0"/>
        <u val="none"/>
        <sz val="1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strike val="0"/>
        <outline val="0"/>
        <shadow val="0"/>
        <u val="none"/>
        <sz val="1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strike val="0"/>
        <outline val="0"/>
        <shadow val="0"/>
        <u val="none"/>
        <sz val="1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0"/>
    </dxf>
    <dxf>
      <font>
        <strike val="0"/>
        <outline val="0"/>
        <shadow val="0"/>
        <u val="none"/>
        <sz val="1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strike val="0"/>
        <outline val="0"/>
        <shadow val="0"/>
        <u val="none"/>
        <sz val="1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strike val="0"/>
        <outline val="0"/>
        <shadow val="0"/>
        <u val="none"/>
        <sz val="1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1" displayName="Tabulka1" ref="A1:F142" totalsRowShown="0" headerRowDxfId="7" dataDxfId="6">
  <autoFilter ref="A1:F142"/>
  <sortState ref="A2:F142">
    <sortCondition ref="D1:D142"/>
  </sortState>
  <tableColumns count="6">
    <tableColumn id="1" name="Značení" dataDxfId="5"/>
    <tableColumn id="2" name="Místnost" dataDxfId="4"/>
    <tableColumn id="3" name="Rozloha [m2]" dataDxfId="3"/>
    <tableColumn id="5" name="Patro" dataDxfId="2"/>
    <tableColumn id="4" name="Pracovník" dataDxfId="1"/>
    <tableColumn id="6" name="Počet pracovníků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23"/>
  <sheetViews>
    <sheetView tabSelected="1" workbookViewId="0">
      <pane ySplit="1" topLeftCell="A2" activePane="bottomLeft" state="frozen"/>
      <selection pane="bottomLeft" activeCell="E4" sqref="E4"/>
    </sheetView>
  </sheetViews>
  <sheetFormatPr defaultColWidth="8.88671875" defaultRowHeight="13.8" x14ac:dyDescent="0.25"/>
  <cols>
    <col min="1" max="1" width="13.6640625" style="6" bestFit="1" customWidth="1"/>
    <col min="2" max="2" width="36.5546875" style="7" customWidth="1"/>
    <col min="3" max="3" width="8.33203125" style="6" customWidth="1"/>
    <col min="4" max="4" width="7.88671875" style="6" customWidth="1"/>
    <col min="5" max="5" width="14.44140625" style="5" customWidth="1"/>
    <col min="6" max="7" width="15.33203125" style="5" customWidth="1"/>
    <col min="8" max="12" width="4.33203125" style="5" customWidth="1"/>
    <col min="13" max="16384" width="8.88671875" style="5"/>
  </cols>
  <sheetData>
    <row r="1" spans="1:6" ht="30.6" x14ac:dyDescent="0.25">
      <c r="A1" s="4" t="s">
        <v>11</v>
      </c>
      <c r="B1" s="4" t="s">
        <v>10</v>
      </c>
      <c r="C1" s="4" t="s">
        <v>139</v>
      </c>
      <c r="D1" s="4" t="s">
        <v>19</v>
      </c>
      <c r="E1" s="4" t="s">
        <v>38</v>
      </c>
      <c r="F1" s="4" t="s">
        <v>40</v>
      </c>
    </row>
    <row r="2" spans="1:6" x14ac:dyDescent="0.25">
      <c r="A2" s="6" t="s">
        <v>54</v>
      </c>
      <c r="B2" s="7" t="s">
        <v>136</v>
      </c>
      <c r="C2" s="8">
        <v>6</v>
      </c>
      <c r="D2" s="6">
        <v>-1</v>
      </c>
      <c r="E2" s="6"/>
      <c r="F2" s="6"/>
    </row>
    <row r="3" spans="1:6" x14ac:dyDescent="0.25">
      <c r="A3" s="6" t="s">
        <v>55</v>
      </c>
      <c r="B3" s="7" t="s">
        <v>134</v>
      </c>
      <c r="C3" s="8">
        <v>4</v>
      </c>
      <c r="D3" s="6">
        <v>-1</v>
      </c>
      <c r="E3" s="6"/>
      <c r="F3" s="6"/>
    </row>
    <row r="4" spans="1:6" x14ac:dyDescent="0.25">
      <c r="A4" s="6" t="s">
        <v>59</v>
      </c>
      <c r="B4" s="7" t="s">
        <v>134</v>
      </c>
      <c r="C4" s="8">
        <v>4</v>
      </c>
      <c r="D4" s="6">
        <v>-1</v>
      </c>
      <c r="E4" s="6" t="s">
        <v>81</v>
      </c>
      <c r="F4" s="6"/>
    </row>
    <row r="5" spans="1:6" x14ac:dyDescent="0.25">
      <c r="A5" s="6" t="s">
        <v>156</v>
      </c>
      <c r="B5" s="7" t="s">
        <v>155</v>
      </c>
      <c r="C5" s="8">
        <v>803.77</v>
      </c>
      <c r="D5" s="6">
        <v>-1</v>
      </c>
      <c r="E5" s="6"/>
      <c r="F5" s="6"/>
    </row>
    <row r="6" spans="1:6" x14ac:dyDescent="0.25">
      <c r="A6" s="6" t="s">
        <v>120</v>
      </c>
      <c r="B6" s="7" t="s">
        <v>65</v>
      </c>
      <c r="C6" s="8">
        <v>194.13</v>
      </c>
      <c r="D6" s="6">
        <v>-1</v>
      </c>
      <c r="E6" s="6" t="s">
        <v>81</v>
      </c>
      <c r="F6" s="6" t="s">
        <v>81</v>
      </c>
    </row>
    <row r="7" spans="1:6" x14ac:dyDescent="0.25">
      <c r="A7" s="6" t="s">
        <v>61</v>
      </c>
      <c r="B7" s="7" t="s">
        <v>14</v>
      </c>
      <c r="C7" s="8">
        <v>35.28</v>
      </c>
      <c r="D7" s="6">
        <v>-1</v>
      </c>
      <c r="E7" s="6" t="s">
        <v>81</v>
      </c>
      <c r="F7" s="6" t="s">
        <v>81</v>
      </c>
    </row>
    <row r="8" spans="1:6" x14ac:dyDescent="0.25">
      <c r="A8" s="6" t="s">
        <v>62</v>
      </c>
      <c r="B8" s="7" t="s">
        <v>53</v>
      </c>
      <c r="C8" s="8">
        <v>31.77</v>
      </c>
      <c r="D8" s="6">
        <v>-1</v>
      </c>
      <c r="E8" s="6" t="s">
        <v>81</v>
      </c>
      <c r="F8" s="6" t="s">
        <v>81</v>
      </c>
    </row>
    <row r="9" spans="1:6" x14ac:dyDescent="0.25">
      <c r="A9" s="6" t="s">
        <v>83</v>
      </c>
      <c r="B9" s="7" t="s">
        <v>21</v>
      </c>
      <c r="C9" s="8">
        <v>44.69</v>
      </c>
      <c r="D9" s="6">
        <v>-1</v>
      </c>
      <c r="E9" s="6" t="s">
        <v>81</v>
      </c>
      <c r="F9" s="6" t="s">
        <v>81</v>
      </c>
    </row>
    <row r="10" spans="1:6" x14ac:dyDescent="0.25">
      <c r="A10" s="6" t="s">
        <v>84</v>
      </c>
      <c r="B10" s="7" t="s">
        <v>32</v>
      </c>
      <c r="C10" s="8">
        <v>77.05</v>
      </c>
      <c r="D10" s="6">
        <v>-1</v>
      </c>
      <c r="E10" s="6" t="s">
        <v>81</v>
      </c>
      <c r="F10" s="6" t="s">
        <v>81</v>
      </c>
    </row>
    <row r="11" spans="1:6" x14ac:dyDescent="0.25">
      <c r="A11" s="6" t="s">
        <v>85</v>
      </c>
      <c r="B11" s="7" t="s">
        <v>16</v>
      </c>
      <c r="C11" s="8">
        <v>31.77</v>
      </c>
      <c r="D11" s="6">
        <v>-1</v>
      </c>
      <c r="E11" s="6" t="s">
        <v>81</v>
      </c>
      <c r="F11" s="6" t="s">
        <v>81</v>
      </c>
    </row>
    <row r="12" spans="1:6" x14ac:dyDescent="0.25">
      <c r="A12" s="6" t="s">
        <v>86</v>
      </c>
      <c r="B12" s="7" t="s">
        <v>28</v>
      </c>
      <c r="C12" s="8">
        <v>56.42</v>
      </c>
      <c r="D12" s="6">
        <v>-1</v>
      </c>
      <c r="E12" s="6" t="s">
        <v>81</v>
      </c>
      <c r="F12" s="6" t="s">
        <v>81</v>
      </c>
    </row>
    <row r="13" spans="1:6" x14ac:dyDescent="0.25">
      <c r="A13" s="6" t="s">
        <v>87</v>
      </c>
      <c r="B13" s="7" t="s">
        <v>60</v>
      </c>
      <c r="C13" s="8">
        <v>112.84</v>
      </c>
      <c r="D13" s="6">
        <v>-1</v>
      </c>
      <c r="E13" s="6"/>
      <c r="F13" s="6"/>
    </row>
    <row r="14" spans="1:6" x14ac:dyDescent="0.25">
      <c r="A14" s="6" t="s">
        <v>54</v>
      </c>
      <c r="B14" s="7" t="s">
        <v>136</v>
      </c>
      <c r="C14" s="8">
        <v>6</v>
      </c>
      <c r="D14" s="6">
        <v>0</v>
      </c>
      <c r="E14" s="6"/>
      <c r="F14" s="6"/>
    </row>
    <row r="15" spans="1:6" x14ac:dyDescent="0.25">
      <c r="A15" s="6" t="s">
        <v>55</v>
      </c>
      <c r="B15" s="7" t="s">
        <v>134</v>
      </c>
      <c r="C15" s="8">
        <v>4</v>
      </c>
      <c r="D15" s="6">
        <v>0</v>
      </c>
      <c r="E15" s="6"/>
      <c r="F15" s="6"/>
    </row>
    <row r="16" spans="1:6" x14ac:dyDescent="0.25">
      <c r="A16" s="6" t="s">
        <v>59</v>
      </c>
      <c r="B16" s="7" t="s">
        <v>134</v>
      </c>
      <c r="C16" s="8">
        <v>4</v>
      </c>
      <c r="D16" s="9">
        <v>0</v>
      </c>
      <c r="E16" s="6"/>
      <c r="F16" s="6"/>
    </row>
    <row r="17" spans="1:6" x14ac:dyDescent="0.25">
      <c r="A17" s="6" t="s">
        <v>63</v>
      </c>
      <c r="B17" s="7" t="s">
        <v>65</v>
      </c>
      <c r="C17" s="8">
        <v>195.18</v>
      </c>
      <c r="D17" s="6">
        <v>0</v>
      </c>
      <c r="E17" s="6" t="s">
        <v>81</v>
      </c>
      <c r="F17" s="6" t="s">
        <v>81</v>
      </c>
    </row>
    <row r="18" spans="1:6" x14ac:dyDescent="0.25">
      <c r="A18" s="6" t="s">
        <v>63</v>
      </c>
      <c r="B18" s="7" t="s">
        <v>114</v>
      </c>
      <c r="C18" s="8">
        <v>16.86</v>
      </c>
      <c r="D18" s="6">
        <v>0</v>
      </c>
      <c r="E18" s="6"/>
      <c r="F18" s="6"/>
    </row>
    <row r="19" spans="1:6" x14ac:dyDescent="0.25">
      <c r="A19" s="6" t="s">
        <v>82</v>
      </c>
      <c r="B19" s="7" t="s">
        <v>80</v>
      </c>
      <c r="C19" s="8">
        <v>11.3</v>
      </c>
      <c r="D19" s="6">
        <v>0</v>
      </c>
      <c r="E19" s="6" t="s">
        <v>39</v>
      </c>
      <c r="F19" s="6">
        <v>2</v>
      </c>
    </row>
    <row r="20" spans="1:6" x14ac:dyDescent="0.25">
      <c r="A20" s="10" t="s">
        <v>88</v>
      </c>
      <c r="B20" s="7" t="s">
        <v>71</v>
      </c>
      <c r="C20" s="8">
        <v>68.64</v>
      </c>
      <c r="D20" s="6">
        <v>0</v>
      </c>
      <c r="E20" s="6" t="s">
        <v>41</v>
      </c>
      <c r="F20" s="6">
        <v>1</v>
      </c>
    </row>
    <row r="21" spans="1:6" x14ac:dyDescent="0.25">
      <c r="A21" s="10" t="s">
        <v>89</v>
      </c>
      <c r="B21" s="7" t="s">
        <v>127</v>
      </c>
      <c r="C21" s="8">
        <v>20</v>
      </c>
      <c r="D21" s="6">
        <v>0</v>
      </c>
      <c r="E21" s="6" t="s">
        <v>81</v>
      </c>
      <c r="F21" s="6" t="s">
        <v>81</v>
      </c>
    </row>
    <row r="22" spans="1:6" ht="27.6" x14ac:dyDescent="0.25">
      <c r="A22" s="6" t="s">
        <v>90</v>
      </c>
      <c r="B22" s="7" t="s">
        <v>69</v>
      </c>
      <c r="C22" s="8">
        <v>187.47</v>
      </c>
      <c r="D22" s="6">
        <v>0</v>
      </c>
      <c r="E22" s="6" t="s">
        <v>41</v>
      </c>
      <c r="F22" s="6">
        <v>1</v>
      </c>
    </row>
    <row r="23" spans="1:6" x14ac:dyDescent="0.25">
      <c r="A23" s="6" t="s">
        <v>91</v>
      </c>
      <c r="B23" s="7" t="s">
        <v>128</v>
      </c>
      <c r="C23" s="8">
        <v>8.8000000000000007</v>
      </c>
      <c r="D23" s="6">
        <v>0</v>
      </c>
      <c r="E23" s="6" t="s">
        <v>81</v>
      </c>
      <c r="F23" s="6" t="s">
        <v>81</v>
      </c>
    </row>
    <row r="24" spans="1:6" x14ac:dyDescent="0.25">
      <c r="A24" s="6" t="s">
        <v>92</v>
      </c>
      <c r="B24" s="7" t="s">
        <v>72</v>
      </c>
      <c r="C24" s="8">
        <v>200.07</v>
      </c>
      <c r="D24" s="6">
        <v>0</v>
      </c>
      <c r="E24" s="6" t="s">
        <v>41</v>
      </c>
      <c r="F24" s="6">
        <v>1</v>
      </c>
    </row>
    <row r="25" spans="1:6" x14ac:dyDescent="0.25">
      <c r="A25" s="6" t="s">
        <v>93</v>
      </c>
      <c r="B25" s="7" t="s">
        <v>129</v>
      </c>
      <c r="C25" s="8">
        <v>8.8000000000000007</v>
      </c>
      <c r="D25" s="6">
        <v>0</v>
      </c>
      <c r="E25" s="6" t="s">
        <v>81</v>
      </c>
      <c r="F25" s="6" t="s">
        <v>81</v>
      </c>
    </row>
    <row r="26" spans="1:6" x14ac:dyDescent="0.25">
      <c r="A26" s="13" t="s">
        <v>94</v>
      </c>
      <c r="B26" s="14" t="s">
        <v>15</v>
      </c>
      <c r="C26" s="8">
        <v>8.1199999999999992</v>
      </c>
      <c r="D26" s="13">
        <v>0</v>
      </c>
      <c r="E26" s="13" t="s">
        <v>39</v>
      </c>
      <c r="F26" s="13">
        <v>3</v>
      </c>
    </row>
    <row r="27" spans="1:6" ht="27.6" x14ac:dyDescent="0.25">
      <c r="A27" s="6" t="s">
        <v>96</v>
      </c>
      <c r="B27" s="7" t="s">
        <v>78</v>
      </c>
      <c r="C27" s="8">
        <v>176.05</v>
      </c>
      <c r="D27" s="6">
        <v>0</v>
      </c>
      <c r="E27" s="6" t="s">
        <v>41</v>
      </c>
      <c r="F27" s="6">
        <v>1</v>
      </c>
    </row>
    <row r="28" spans="1:6" x14ac:dyDescent="0.25">
      <c r="A28" s="6" t="s">
        <v>95</v>
      </c>
      <c r="B28" s="7" t="s">
        <v>130</v>
      </c>
      <c r="C28" s="8">
        <v>8.82</v>
      </c>
      <c r="D28" s="6">
        <v>0</v>
      </c>
      <c r="E28" s="6" t="s">
        <v>81</v>
      </c>
      <c r="F28" s="6" t="s">
        <v>81</v>
      </c>
    </row>
    <row r="29" spans="1:6" ht="27.6" x14ac:dyDescent="0.25">
      <c r="A29" s="6" t="s">
        <v>97</v>
      </c>
      <c r="B29" s="7" t="s">
        <v>79</v>
      </c>
      <c r="C29" s="8">
        <v>98.62</v>
      </c>
      <c r="D29" s="6">
        <v>0</v>
      </c>
      <c r="E29" s="6" t="s">
        <v>41</v>
      </c>
      <c r="F29" s="6">
        <v>1</v>
      </c>
    </row>
    <row r="30" spans="1:6" x14ac:dyDescent="0.25">
      <c r="A30" s="6" t="s">
        <v>98</v>
      </c>
      <c r="B30" s="7" t="s">
        <v>131</v>
      </c>
      <c r="C30" s="8">
        <v>8</v>
      </c>
      <c r="D30" s="6">
        <v>0</v>
      </c>
      <c r="E30" s="6" t="s">
        <v>81</v>
      </c>
      <c r="F30" s="6" t="s">
        <v>81</v>
      </c>
    </row>
    <row r="31" spans="1:6" ht="27.6" x14ac:dyDescent="0.25">
      <c r="A31" s="6" t="s">
        <v>99</v>
      </c>
      <c r="B31" s="7" t="s">
        <v>68</v>
      </c>
      <c r="C31" s="8">
        <v>181</v>
      </c>
      <c r="D31" s="6">
        <v>0</v>
      </c>
      <c r="E31" s="6" t="s">
        <v>41</v>
      </c>
      <c r="F31" s="6">
        <v>1</v>
      </c>
    </row>
    <row r="32" spans="1:6" x14ac:dyDescent="0.25">
      <c r="A32" s="6" t="s">
        <v>100</v>
      </c>
      <c r="B32" s="7" t="s">
        <v>132</v>
      </c>
      <c r="C32" s="8">
        <v>8</v>
      </c>
      <c r="D32" s="6">
        <v>0</v>
      </c>
      <c r="E32" s="6" t="s">
        <v>81</v>
      </c>
      <c r="F32" s="6" t="s">
        <v>81</v>
      </c>
    </row>
    <row r="33" spans="1:6" ht="27.6" x14ac:dyDescent="0.25">
      <c r="A33" s="6" t="s">
        <v>101</v>
      </c>
      <c r="B33" s="7" t="s">
        <v>70</v>
      </c>
      <c r="C33" s="8">
        <v>83.49</v>
      </c>
      <c r="D33" s="6">
        <v>0</v>
      </c>
      <c r="E33" s="6" t="s">
        <v>41</v>
      </c>
      <c r="F33" s="6">
        <v>1</v>
      </c>
    </row>
    <row r="34" spans="1:6" x14ac:dyDescent="0.25">
      <c r="A34" s="6" t="s">
        <v>145</v>
      </c>
      <c r="B34" s="7" t="s">
        <v>133</v>
      </c>
      <c r="C34" s="8">
        <v>8</v>
      </c>
      <c r="D34" s="6">
        <v>0</v>
      </c>
      <c r="E34" s="6" t="s">
        <v>81</v>
      </c>
      <c r="F34" s="6" t="s">
        <v>81</v>
      </c>
    </row>
    <row r="35" spans="1:6" x14ac:dyDescent="0.25">
      <c r="A35" s="6" t="s">
        <v>102</v>
      </c>
      <c r="B35" s="7" t="s">
        <v>143</v>
      </c>
      <c r="C35" s="8">
        <v>9.5</v>
      </c>
      <c r="D35" s="6">
        <v>0</v>
      </c>
      <c r="E35" s="6"/>
      <c r="F35" s="6"/>
    </row>
    <row r="36" spans="1:6" x14ac:dyDescent="0.25">
      <c r="A36" s="6" t="s">
        <v>103</v>
      </c>
      <c r="B36" s="7" t="s">
        <v>146</v>
      </c>
      <c r="C36" s="8">
        <v>27</v>
      </c>
      <c r="D36" s="6">
        <v>0</v>
      </c>
      <c r="E36" s="6"/>
      <c r="F36" s="6"/>
    </row>
    <row r="37" spans="1:6" x14ac:dyDescent="0.25">
      <c r="A37" s="6" t="s">
        <v>104</v>
      </c>
      <c r="B37" s="7" t="s">
        <v>76</v>
      </c>
      <c r="C37" s="8">
        <v>13.5</v>
      </c>
      <c r="D37" s="6">
        <v>0</v>
      </c>
      <c r="E37" s="6" t="s">
        <v>81</v>
      </c>
      <c r="F37" s="6" t="s">
        <v>81</v>
      </c>
    </row>
    <row r="38" spans="1:6" x14ac:dyDescent="0.25">
      <c r="A38" s="6" t="s">
        <v>105</v>
      </c>
      <c r="B38" s="7" t="s">
        <v>77</v>
      </c>
      <c r="C38" s="8">
        <v>7.5</v>
      </c>
      <c r="D38" s="6">
        <v>0</v>
      </c>
      <c r="E38" s="6" t="s">
        <v>81</v>
      </c>
      <c r="F38" s="6" t="s">
        <v>81</v>
      </c>
    </row>
    <row r="39" spans="1:6" x14ac:dyDescent="0.25">
      <c r="A39" s="6" t="s">
        <v>106</v>
      </c>
      <c r="B39" s="7" t="s">
        <v>73</v>
      </c>
      <c r="C39" s="8">
        <v>6</v>
      </c>
      <c r="D39" s="6">
        <v>0</v>
      </c>
      <c r="E39" s="6" t="s">
        <v>81</v>
      </c>
      <c r="F39" s="6" t="s">
        <v>81</v>
      </c>
    </row>
    <row r="40" spans="1:6" x14ac:dyDescent="0.25">
      <c r="A40" s="6" t="s">
        <v>107</v>
      </c>
      <c r="B40" s="7" t="s">
        <v>74</v>
      </c>
      <c r="C40" s="8">
        <v>13.5</v>
      </c>
      <c r="D40" s="6">
        <v>0</v>
      </c>
      <c r="E40" s="6" t="s">
        <v>81</v>
      </c>
      <c r="F40" s="6" t="s">
        <v>81</v>
      </c>
    </row>
    <row r="41" spans="1:6" x14ac:dyDescent="0.25">
      <c r="A41" s="6" t="s">
        <v>144</v>
      </c>
      <c r="B41" s="7" t="s">
        <v>75</v>
      </c>
      <c r="C41" s="8">
        <v>13.5</v>
      </c>
      <c r="D41" s="6">
        <v>0</v>
      </c>
      <c r="E41" s="6" t="s">
        <v>81</v>
      </c>
      <c r="F41" s="6" t="s">
        <v>81</v>
      </c>
    </row>
    <row r="42" spans="1:6" x14ac:dyDescent="0.25">
      <c r="A42" s="6">
        <v>100</v>
      </c>
      <c r="B42" s="7" t="s">
        <v>65</v>
      </c>
      <c r="C42" s="8">
        <v>266.06</v>
      </c>
      <c r="D42" s="6">
        <v>1</v>
      </c>
      <c r="E42" s="6" t="s">
        <v>81</v>
      </c>
      <c r="F42" s="6" t="s">
        <v>81</v>
      </c>
    </row>
    <row r="43" spans="1:6" x14ac:dyDescent="0.25">
      <c r="A43" s="6">
        <v>100</v>
      </c>
      <c r="B43" s="7" t="s">
        <v>114</v>
      </c>
      <c r="C43" s="8">
        <v>16.86</v>
      </c>
      <c r="D43" s="6">
        <v>1</v>
      </c>
      <c r="E43" s="6"/>
      <c r="F43" s="6"/>
    </row>
    <row r="44" spans="1:6" x14ac:dyDescent="0.25">
      <c r="A44" s="6">
        <v>101</v>
      </c>
      <c r="B44" s="7" t="s">
        <v>57</v>
      </c>
      <c r="C44" s="8">
        <v>66.08</v>
      </c>
      <c r="D44" s="6">
        <v>1</v>
      </c>
      <c r="E44" s="6" t="s">
        <v>41</v>
      </c>
      <c r="F44" s="6">
        <v>1</v>
      </c>
    </row>
    <row r="45" spans="1:6" x14ac:dyDescent="0.25">
      <c r="A45" s="6">
        <v>102</v>
      </c>
      <c r="B45" s="7" t="s">
        <v>31</v>
      </c>
      <c r="C45" s="8">
        <v>76.13</v>
      </c>
      <c r="D45" s="6">
        <v>1</v>
      </c>
      <c r="E45" s="6" t="s">
        <v>41</v>
      </c>
      <c r="F45" s="6">
        <v>1</v>
      </c>
    </row>
    <row r="46" spans="1:6" ht="27.6" x14ac:dyDescent="0.25">
      <c r="A46" s="6">
        <v>103</v>
      </c>
      <c r="B46" s="7" t="s">
        <v>33</v>
      </c>
      <c r="C46" s="8">
        <v>162.88</v>
      </c>
      <c r="D46" s="6">
        <v>1</v>
      </c>
      <c r="E46" s="6" t="s">
        <v>41</v>
      </c>
      <c r="F46" s="6">
        <v>1</v>
      </c>
    </row>
    <row r="47" spans="1:6" x14ac:dyDescent="0.25">
      <c r="A47" s="6">
        <v>104</v>
      </c>
      <c r="B47" s="7" t="s">
        <v>18</v>
      </c>
      <c r="C47" s="8">
        <v>80.290000000000006</v>
      </c>
      <c r="D47" s="6">
        <v>1</v>
      </c>
      <c r="E47" s="6" t="s">
        <v>41</v>
      </c>
      <c r="F47" s="6">
        <v>1</v>
      </c>
    </row>
    <row r="48" spans="1:6" x14ac:dyDescent="0.25">
      <c r="A48" s="6">
        <v>105</v>
      </c>
      <c r="B48" s="7" t="s">
        <v>29</v>
      </c>
      <c r="C48" s="8">
        <v>17.61</v>
      </c>
      <c r="D48" s="6">
        <v>1</v>
      </c>
      <c r="E48" s="6" t="s">
        <v>81</v>
      </c>
      <c r="F48" s="6"/>
    </row>
    <row r="49" spans="1:6" x14ac:dyDescent="0.25">
      <c r="A49" s="6">
        <v>106</v>
      </c>
      <c r="B49" s="7" t="s">
        <v>30</v>
      </c>
      <c r="C49" s="8">
        <v>17.61</v>
      </c>
      <c r="D49" s="6">
        <v>1</v>
      </c>
      <c r="E49" s="6" t="s">
        <v>81</v>
      </c>
      <c r="F49" s="6"/>
    </row>
    <row r="50" spans="1:6" x14ac:dyDescent="0.25">
      <c r="A50" s="6">
        <v>107</v>
      </c>
      <c r="B50" s="7" t="s">
        <v>48</v>
      </c>
      <c r="C50" s="8">
        <v>32.25</v>
      </c>
      <c r="D50" s="6">
        <v>1</v>
      </c>
      <c r="E50" s="6" t="s">
        <v>42</v>
      </c>
      <c r="F50" s="6">
        <v>50</v>
      </c>
    </row>
    <row r="51" spans="1:6" x14ac:dyDescent="0.25">
      <c r="A51" s="6">
        <v>108</v>
      </c>
      <c r="B51" s="7" t="s">
        <v>12</v>
      </c>
      <c r="C51" s="8">
        <v>32.68</v>
      </c>
      <c r="D51" s="6">
        <v>1</v>
      </c>
      <c r="E51" s="6" t="s">
        <v>41</v>
      </c>
      <c r="F51" s="6">
        <v>2</v>
      </c>
    </row>
    <row r="52" spans="1:6" x14ac:dyDescent="0.25">
      <c r="A52" s="6">
        <v>109</v>
      </c>
      <c r="B52" s="7" t="s">
        <v>13</v>
      </c>
      <c r="C52" s="8">
        <v>12.32</v>
      </c>
      <c r="D52" s="6">
        <v>1</v>
      </c>
      <c r="E52" s="6" t="s">
        <v>81</v>
      </c>
      <c r="F52" s="6" t="s">
        <v>81</v>
      </c>
    </row>
    <row r="53" spans="1:6" x14ac:dyDescent="0.25">
      <c r="A53" s="6">
        <v>110</v>
      </c>
      <c r="B53" s="7" t="s">
        <v>9</v>
      </c>
      <c r="C53" s="8">
        <v>47.21</v>
      </c>
      <c r="D53" s="6">
        <v>1</v>
      </c>
      <c r="E53" s="6" t="s">
        <v>42</v>
      </c>
      <c r="F53" s="6">
        <v>10</v>
      </c>
    </row>
    <row r="54" spans="1:6" x14ac:dyDescent="0.25">
      <c r="A54" s="6">
        <v>111</v>
      </c>
      <c r="B54" s="7" t="s">
        <v>151</v>
      </c>
      <c r="C54" s="8">
        <v>65.930000000000007</v>
      </c>
      <c r="D54" s="6">
        <v>1</v>
      </c>
      <c r="E54" s="6" t="s">
        <v>41</v>
      </c>
      <c r="F54" s="6">
        <v>1</v>
      </c>
    </row>
    <row r="55" spans="1:6" x14ac:dyDescent="0.25">
      <c r="A55" s="6">
        <v>112</v>
      </c>
      <c r="B55" s="7" t="s">
        <v>64</v>
      </c>
      <c r="C55" s="8">
        <v>38.97</v>
      </c>
      <c r="D55" s="6">
        <v>1</v>
      </c>
      <c r="E55" s="6" t="s">
        <v>39</v>
      </c>
      <c r="F55" s="6">
        <v>4</v>
      </c>
    </row>
    <row r="56" spans="1:6" x14ac:dyDescent="0.25">
      <c r="A56" s="6">
        <v>113</v>
      </c>
      <c r="B56" s="7" t="s">
        <v>37</v>
      </c>
      <c r="C56" s="8">
        <v>84.21</v>
      </c>
      <c r="D56" s="6">
        <v>1</v>
      </c>
      <c r="E56" s="6" t="s">
        <v>41</v>
      </c>
      <c r="F56" s="6">
        <v>1</v>
      </c>
    </row>
    <row r="57" spans="1:6" x14ac:dyDescent="0.25">
      <c r="A57" s="6">
        <v>114</v>
      </c>
      <c r="B57" s="7" t="s">
        <v>0</v>
      </c>
      <c r="C57" s="8">
        <v>235.31</v>
      </c>
      <c r="D57" s="6">
        <v>1</v>
      </c>
      <c r="E57" s="6" t="s">
        <v>42</v>
      </c>
      <c r="F57" s="6">
        <v>150</v>
      </c>
    </row>
    <row r="58" spans="1:6" x14ac:dyDescent="0.25">
      <c r="A58" s="6">
        <v>115</v>
      </c>
      <c r="B58" s="7" t="s">
        <v>2</v>
      </c>
      <c r="C58" s="8">
        <v>6</v>
      </c>
      <c r="D58" s="6">
        <v>1</v>
      </c>
      <c r="E58" s="6" t="s">
        <v>81</v>
      </c>
      <c r="F58" s="6" t="s">
        <v>81</v>
      </c>
    </row>
    <row r="59" spans="1:6" x14ac:dyDescent="0.25">
      <c r="A59" s="6">
        <v>116</v>
      </c>
      <c r="B59" s="7" t="s">
        <v>6</v>
      </c>
      <c r="C59" s="8">
        <v>9</v>
      </c>
      <c r="D59" s="6">
        <v>1</v>
      </c>
      <c r="E59" s="6" t="s">
        <v>81</v>
      </c>
      <c r="F59" s="6" t="s">
        <v>81</v>
      </c>
    </row>
    <row r="60" spans="1:6" x14ac:dyDescent="0.25">
      <c r="A60" s="6">
        <v>117</v>
      </c>
      <c r="B60" s="7" t="s">
        <v>3</v>
      </c>
      <c r="C60" s="8">
        <v>15</v>
      </c>
      <c r="D60" s="6">
        <v>1</v>
      </c>
      <c r="E60" s="6" t="s">
        <v>81</v>
      </c>
      <c r="F60" s="6" t="s">
        <v>81</v>
      </c>
    </row>
    <row r="61" spans="1:6" x14ac:dyDescent="0.25">
      <c r="A61" s="6">
        <v>118</v>
      </c>
      <c r="B61" s="7" t="s">
        <v>56</v>
      </c>
      <c r="C61" s="8">
        <v>15</v>
      </c>
      <c r="D61" s="6">
        <v>1</v>
      </c>
      <c r="E61" s="6" t="s">
        <v>81</v>
      </c>
      <c r="F61" s="6" t="s">
        <v>81</v>
      </c>
    </row>
    <row r="62" spans="1:6" x14ac:dyDescent="0.25">
      <c r="A62" s="6">
        <v>119</v>
      </c>
      <c r="B62" s="7" t="s">
        <v>5</v>
      </c>
      <c r="C62" s="8">
        <v>27</v>
      </c>
      <c r="D62" s="6">
        <v>1</v>
      </c>
      <c r="E62" s="6" t="s">
        <v>42</v>
      </c>
      <c r="F62" s="6">
        <v>50</v>
      </c>
    </row>
    <row r="63" spans="1:6" x14ac:dyDescent="0.25">
      <c r="A63" s="6">
        <v>120</v>
      </c>
      <c r="B63" s="7" t="s">
        <v>4</v>
      </c>
      <c r="C63" s="8">
        <v>13.5</v>
      </c>
      <c r="D63" s="6">
        <v>1</v>
      </c>
      <c r="E63" s="6" t="s">
        <v>81</v>
      </c>
      <c r="F63" s="6" t="s">
        <v>81</v>
      </c>
    </row>
    <row r="64" spans="1:6" x14ac:dyDescent="0.25">
      <c r="A64" s="6">
        <v>121</v>
      </c>
      <c r="B64" s="7" t="s">
        <v>16</v>
      </c>
      <c r="C64" s="8">
        <v>9</v>
      </c>
      <c r="D64" s="6">
        <v>1</v>
      </c>
      <c r="E64" s="6" t="s">
        <v>81</v>
      </c>
      <c r="F64" s="6" t="s">
        <v>81</v>
      </c>
    </row>
    <row r="65" spans="1:6" x14ac:dyDescent="0.25">
      <c r="A65" s="6" t="s">
        <v>108</v>
      </c>
      <c r="B65" s="7" t="s">
        <v>115</v>
      </c>
      <c r="C65" s="8">
        <v>10.27</v>
      </c>
      <c r="D65" s="6">
        <v>1</v>
      </c>
      <c r="E65" s="6" t="s">
        <v>81</v>
      </c>
      <c r="F65" s="6" t="s">
        <v>81</v>
      </c>
    </row>
    <row r="66" spans="1:6" x14ac:dyDescent="0.25">
      <c r="A66" s="6" t="s">
        <v>109</v>
      </c>
      <c r="B66" s="7" t="s">
        <v>116</v>
      </c>
      <c r="C66" s="8">
        <v>7</v>
      </c>
      <c r="D66" s="6">
        <v>1</v>
      </c>
      <c r="E66" s="6" t="s">
        <v>81</v>
      </c>
      <c r="F66" s="6" t="s">
        <v>81</v>
      </c>
    </row>
    <row r="67" spans="1:6" x14ac:dyDescent="0.25">
      <c r="A67" s="6" t="s">
        <v>111</v>
      </c>
      <c r="B67" s="7" t="s">
        <v>117</v>
      </c>
      <c r="C67" s="8">
        <v>7</v>
      </c>
      <c r="D67" s="6">
        <v>1</v>
      </c>
      <c r="E67" s="6" t="s">
        <v>81</v>
      </c>
      <c r="F67" s="6" t="s">
        <v>81</v>
      </c>
    </row>
    <row r="68" spans="1:6" x14ac:dyDescent="0.25">
      <c r="A68" s="6" t="s">
        <v>110</v>
      </c>
      <c r="B68" s="7" t="s">
        <v>118</v>
      </c>
      <c r="C68" s="8">
        <v>16.55</v>
      </c>
      <c r="D68" s="6">
        <v>1</v>
      </c>
      <c r="E68" s="6" t="s">
        <v>81</v>
      </c>
      <c r="F68" s="6" t="s">
        <v>81</v>
      </c>
    </row>
    <row r="69" spans="1:6" x14ac:dyDescent="0.25">
      <c r="A69" s="6" t="s">
        <v>119</v>
      </c>
      <c r="B69" s="7" t="s">
        <v>138</v>
      </c>
      <c r="C69" s="8">
        <v>58.11</v>
      </c>
      <c r="D69" s="6">
        <v>1</v>
      </c>
      <c r="E69" s="6"/>
      <c r="F69" s="6"/>
    </row>
    <row r="70" spans="1:6" x14ac:dyDescent="0.25">
      <c r="A70" s="6" t="s">
        <v>54</v>
      </c>
      <c r="B70" s="7" t="s">
        <v>136</v>
      </c>
      <c r="C70" s="8">
        <v>6</v>
      </c>
      <c r="D70" s="6">
        <v>1</v>
      </c>
      <c r="E70" s="6"/>
      <c r="F70" s="6"/>
    </row>
    <row r="71" spans="1:6" x14ac:dyDescent="0.25">
      <c r="A71" s="6" t="s">
        <v>55</v>
      </c>
      <c r="B71" s="7" t="s">
        <v>134</v>
      </c>
      <c r="C71" s="8">
        <v>4</v>
      </c>
      <c r="D71" s="6">
        <v>1</v>
      </c>
      <c r="E71" s="6"/>
      <c r="F71" s="6"/>
    </row>
    <row r="72" spans="1:6" x14ac:dyDescent="0.25">
      <c r="A72" s="6" t="s">
        <v>59</v>
      </c>
      <c r="B72" s="7" t="s">
        <v>134</v>
      </c>
      <c r="C72" s="8">
        <v>4</v>
      </c>
      <c r="D72" s="6">
        <v>1</v>
      </c>
      <c r="E72" s="6"/>
      <c r="F72" s="6"/>
    </row>
    <row r="73" spans="1:6" x14ac:dyDescent="0.25">
      <c r="A73" s="6">
        <v>200</v>
      </c>
      <c r="B73" s="7" t="s">
        <v>65</v>
      </c>
      <c r="C73" s="8">
        <v>287.18</v>
      </c>
      <c r="D73" s="6">
        <v>2</v>
      </c>
      <c r="E73" s="6" t="s">
        <v>81</v>
      </c>
      <c r="F73" s="6" t="s">
        <v>81</v>
      </c>
    </row>
    <row r="74" spans="1:6" x14ac:dyDescent="0.25">
      <c r="A74" s="6">
        <v>200</v>
      </c>
      <c r="B74" s="7" t="s">
        <v>114</v>
      </c>
      <c r="C74" s="8">
        <v>16.86</v>
      </c>
      <c r="D74" s="6">
        <v>2</v>
      </c>
      <c r="E74" s="6"/>
      <c r="F74" s="6"/>
    </row>
    <row r="75" spans="1:6" x14ac:dyDescent="0.25">
      <c r="A75" s="6">
        <v>201</v>
      </c>
      <c r="B75" s="7" t="s">
        <v>36</v>
      </c>
      <c r="C75" s="8">
        <v>67.459999999999994</v>
      </c>
      <c r="D75" s="6">
        <v>2</v>
      </c>
      <c r="E75" s="6" t="s">
        <v>43</v>
      </c>
      <c r="F75" s="6">
        <v>9</v>
      </c>
    </row>
    <row r="76" spans="1:6" x14ac:dyDescent="0.25">
      <c r="A76" s="6">
        <v>202</v>
      </c>
      <c r="B76" s="7" t="s">
        <v>112</v>
      </c>
      <c r="C76" s="8">
        <v>30.76</v>
      </c>
      <c r="D76" s="6">
        <v>2</v>
      </c>
      <c r="E76" s="6" t="s">
        <v>81</v>
      </c>
      <c r="F76" s="6" t="s">
        <v>81</v>
      </c>
    </row>
    <row r="77" spans="1:6" x14ac:dyDescent="0.25">
      <c r="A77" s="6">
        <v>203</v>
      </c>
      <c r="B77" s="7" t="s">
        <v>27</v>
      </c>
      <c r="C77" s="8">
        <v>21.53</v>
      </c>
      <c r="D77" s="6">
        <v>2</v>
      </c>
      <c r="E77" s="6" t="s">
        <v>81</v>
      </c>
      <c r="F77" s="6" t="s">
        <v>81</v>
      </c>
    </row>
    <row r="78" spans="1:6" x14ac:dyDescent="0.25">
      <c r="A78" s="6">
        <v>204</v>
      </c>
      <c r="B78" s="7" t="s">
        <v>124</v>
      </c>
      <c r="C78" s="8">
        <v>85.12</v>
      </c>
      <c r="D78" s="6">
        <v>2</v>
      </c>
      <c r="E78" s="6" t="s">
        <v>81</v>
      </c>
      <c r="F78" s="6" t="s">
        <v>81</v>
      </c>
    </row>
    <row r="79" spans="1:6" x14ac:dyDescent="0.25">
      <c r="A79" s="6">
        <v>205</v>
      </c>
      <c r="B79" s="7" t="s">
        <v>8</v>
      </c>
      <c r="C79" s="8">
        <v>101.59</v>
      </c>
      <c r="D79" s="6">
        <v>2</v>
      </c>
      <c r="E79" s="6" t="s">
        <v>42</v>
      </c>
      <c r="F79" s="6">
        <v>25</v>
      </c>
    </row>
    <row r="80" spans="1:6" x14ac:dyDescent="0.25">
      <c r="A80" s="6">
        <v>206</v>
      </c>
      <c r="B80" s="7" t="s">
        <v>7</v>
      </c>
      <c r="C80" s="8">
        <v>111.17</v>
      </c>
      <c r="D80" s="6">
        <v>2</v>
      </c>
      <c r="E80" s="6" t="s">
        <v>42</v>
      </c>
      <c r="F80" s="6">
        <v>30</v>
      </c>
    </row>
    <row r="81" spans="1:6" x14ac:dyDescent="0.25">
      <c r="A81" s="6">
        <v>207</v>
      </c>
      <c r="B81" s="7" t="s">
        <v>35</v>
      </c>
      <c r="C81" s="8">
        <v>20.52</v>
      </c>
      <c r="D81" s="6">
        <v>2</v>
      </c>
      <c r="E81" s="6" t="s">
        <v>41</v>
      </c>
      <c r="F81" s="6">
        <v>2</v>
      </c>
    </row>
    <row r="82" spans="1:6" x14ac:dyDescent="0.25">
      <c r="A82" s="6">
        <v>208</v>
      </c>
      <c r="B82" s="7" t="s">
        <v>123</v>
      </c>
      <c r="C82" s="8">
        <v>20.52</v>
      </c>
      <c r="D82" s="6">
        <v>2</v>
      </c>
      <c r="E82" s="6" t="s">
        <v>50</v>
      </c>
      <c r="F82" s="6">
        <v>1</v>
      </c>
    </row>
    <row r="83" spans="1:6" x14ac:dyDescent="0.25">
      <c r="A83" s="6">
        <v>209</v>
      </c>
      <c r="B83" s="7" t="s">
        <v>123</v>
      </c>
      <c r="C83" s="8">
        <v>20.52</v>
      </c>
      <c r="D83" s="6">
        <v>2</v>
      </c>
      <c r="E83" s="6" t="s">
        <v>50</v>
      </c>
      <c r="F83" s="6">
        <v>1</v>
      </c>
    </row>
    <row r="84" spans="1:6" x14ac:dyDescent="0.25">
      <c r="A84" s="6">
        <v>210</v>
      </c>
      <c r="B84" s="7" t="s">
        <v>67</v>
      </c>
      <c r="C84" s="8">
        <v>55</v>
      </c>
      <c r="D84" s="6">
        <v>2</v>
      </c>
      <c r="E84" s="6" t="s">
        <v>42</v>
      </c>
      <c r="F84" s="6">
        <v>30</v>
      </c>
    </row>
    <row r="85" spans="1:6" x14ac:dyDescent="0.25">
      <c r="A85" s="6">
        <v>211</v>
      </c>
      <c r="B85" s="7" t="s">
        <v>49</v>
      </c>
      <c r="C85" s="8">
        <v>32.799999999999997</v>
      </c>
      <c r="D85" s="6">
        <v>2</v>
      </c>
      <c r="E85" s="6" t="s">
        <v>41</v>
      </c>
      <c r="F85" s="6">
        <v>1</v>
      </c>
    </row>
    <row r="86" spans="1:6" x14ac:dyDescent="0.25">
      <c r="A86" s="6">
        <v>212</v>
      </c>
      <c r="B86" s="7" t="s">
        <v>122</v>
      </c>
      <c r="C86" s="8">
        <v>49.61</v>
      </c>
      <c r="D86" s="6">
        <v>2</v>
      </c>
      <c r="E86" s="6" t="s">
        <v>41</v>
      </c>
      <c r="F86" s="6">
        <v>1</v>
      </c>
    </row>
    <row r="87" spans="1:6" x14ac:dyDescent="0.25">
      <c r="A87" s="6">
        <v>213</v>
      </c>
      <c r="B87" s="7" t="s">
        <v>121</v>
      </c>
      <c r="C87" s="8">
        <v>30.4</v>
      </c>
      <c r="D87" s="6">
        <v>2</v>
      </c>
      <c r="E87" s="6" t="s">
        <v>39</v>
      </c>
      <c r="F87" s="6">
        <v>1</v>
      </c>
    </row>
    <row r="88" spans="1:6" x14ac:dyDescent="0.25">
      <c r="A88" s="6">
        <v>214</v>
      </c>
      <c r="B88" s="7" t="s">
        <v>1</v>
      </c>
      <c r="C88" s="8">
        <v>86.62</v>
      </c>
      <c r="D88" s="6">
        <v>2</v>
      </c>
      <c r="E88" s="6" t="s">
        <v>42</v>
      </c>
      <c r="F88" s="6">
        <v>80</v>
      </c>
    </row>
    <row r="89" spans="1:6" x14ac:dyDescent="0.25">
      <c r="A89" s="6">
        <v>215</v>
      </c>
      <c r="B89" s="7" t="s">
        <v>135</v>
      </c>
      <c r="C89" s="8">
        <v>49.93</v>
      </c>
      <c r="D89" s="6">
        <v>2</v>
      </c>
      <c r="E89" s="6" t="s">
        <v>41</v>
      </c>
      <c r="F89" s="6">
        <v>1</v>
      </c>
    </row>
    <row r="90" spans="1:6" x14ac:dyDescent="0.25">
      <c r="A90" s="6">
        <v>216</v>
      </c>
      <c r="B90" s="7" t="s">
        <v>3</v>
      </c>
      <c r="C90" s="8">
        <v>12.38</v>
      </c>
      <c r="D90" s="6">
        <v>2</v>
      </c>
      <c r="E90" s="6" t="s">
        <v>81</v>
      </c>
      <c r="F90" s="6" t="s">
        <v>81</v>
      </c>
    </row>
    <row r="91" spans="1:6" x14ac:dyDescent="0.25">
      <c r="A91" s="6">
        <v>217</v>
      </c>
      <c r="B91" s="7" t="s">
        <v>16</v>
      </c>
      <c r="C91" s="8">
        <v>13.5</v>
      </c>
      <c r="D91" s="6">
        <v>2</v>
      </c>
      <c r="E91" s="6" t="s">
        <v>81</v>
      </c>
      <c r="F91" s="6" t="s">
        <v>81</v>
      </c>
    </row>
    <row r="92" spans="1:6" x14ac:dyDescent="0.25">
      <c r="A92" s="6">
        <v>218</v>
      </c>
      <c r="B92" s="7" t="s">
        <v>56</v>
      </c>
      <c r="C92" s="8">
        <v>13.5</v>
      </c>
      <c r="D92" s="6">
        <v>2</v>
      </c>
      <c r="E92" s="6" t="s">
        <v>81</v>
      </c>
      <c r="F92" s="6" t="s">
        <v>81</v>
      </c>
    </row>
    <row r="93" spans="1:6" x14ac:dyDescent="0.25">
      <c r="A93" s="6">
        <v>219</v>
      </c>
      <c r="B93" s="7" t="s">
        <v>4</v>
      </c>
      <c r="C93" s="8">
        <v>12.38</v>
      </c>
      <c r="D93" s="6">
        <v>2</v>
      </c>
      <c r="E93" s="6" t="s">
        <v>81</v>
      </c>
      <c r="F93" s="6" t="s">
        <v>81</v>
      </c>
    </row>
    <row r="94" spans="1:6" x14ac:dyDescent="0.25">
      <c r="A94" s="6">
        <v>220</v>
      </c>
      <c r="B94" s="7" t="s">
        <v>2</v>
      </c>
      <c r="C94" s="8">
        <v>6.75</v>
      </c>
      <c r="D94" s="6">
        <v>2</v>
      </c>
      <c r="E94" s="6" t="s">
        <v>81</v>
      </c>
      <c r="F94" s="6" t="s">
        <v>81</v>
      </c>
    </row>
    <row r="95" spans="1:6" x14ac:dyDescent="0.25">
      <c r="A95" s="6">
        <v>221</v>
      </c>
      <c r="B95" s="7" t="s">
        <v>6</v>
      </c>
      <c r="C95" s="8">
        <v>6.75</v>
      </c>
      <c r="D95" s="6">
        <v>2</v>
      </c>
      <c r="E95" s="6" t="s">
        <v>81</v>
      </c>
      <c r="F95" s="6" t="s">
        <v>81</v>
      </c>
    </row>
    <row r="96" spans="1:6" x14ac:dyDescent="0.25">
      <c r="A96" s="6" t="s">
        <v>54</v>
      </c>
      <c r="B96" s="7" t="s">
        <v>136</v>
      </c>
      <c r="C96" s="8">
        <v>6</v>
      </c>
      <c r="D96" s="6">
        <v>2</v>
      </c>
      <c r="E96" s="6"/>
      <c r="F96" s="6"/>
    </row>
    <row r="97" spans="1:6" x14ac:dyDescent="0.25">
      <c r="A97" s="6" t="s">
        <v>55</v>
      </c>
      <c r="B97" s="7" t="s">
        <v>134</v>
      </c>
      <c r="C97" s="8">
        <v>4</v>
      </c>
      <c r="D97" s="6">
        <v>2</v>
      </c>
      <c r="E97" s="6"/>
      <c r="F97" s="6"/>
    </row>
    <row r="98" spans="1:6" x14ac:dyDescent="0.25">
      <c r="A98" s="6" t="s">
        <v>59</v>
      </c>
      <c r="B98" s="7" t="s">
        <v>134</v>
      </c>
      <c r="C98" s="8">
        <v>4</v>
      </c>
      <c r="D98" s="6">
        <v>2</v>
      </c>
      <c r="E98" s="6"/>
      <c r="F98" s="6"/>
    </row>
    <row r="99" spans="1:6" x14ac:dyDescent="0.25">
      <c r="A99" s="6">
        <v>300</v>
      </c>
      <c r="B99" s="7" t="s">
        <v>65</v>
      </c>
      <c r="C99" s="8">
        <v>316.38</v>
      </c>
      <c r="D99" s="9">
        <v>3</v>
      </c>
      <c r="E99" s="6" t="s">
        <v>81</v>
      </c>
      <c r="F99" s="6" t="s">
        <v>81</v>
      </c>
    </row>
    <row r="100" spans="1:6" x14ac:dyDescent="0.25">
      <c r="A100" s="6">
        <v>300</v>
      </c>
      <c r="B100" s="7" t="s">
        <v>114</v>
      </c>
      <c r="C100" s="8">
        <v>16.86</v>
      </c>
      <c r="D100" s="6">
        <v>3</v>
      </c>
      <c r="E100" s="6"/>
      <c r="F100" s="6"/>
    </row>
    <row r="101" spans="1:6" x14ac:dyDescent="0.25">
      <c r="A101" s="6">
        <v>301</v>
      </c>
      <c r="B101" s="7" t="s">
        <v>140</v>
      </c>
      <c r="C101" s="8">
        <v>33.729999999999997</v>
      </c>
      <c r="D101" s="6">
        <v>3</v>
      </c>
      <c r="E101" s="6" t="s">
        <v>41</v>
      </c>
      <c r="F101" s="6">
        <v>3</v>
      </c>
    </row>
    <row r="102" spans="1:6" x14ac:dyDescent="0.25">
      <c r="A102" s="6">
        <v>302</v>
      </c>
      <c r="B102" s="7" t="s">
        <v>140</v>
      </c>
      <c r="C102" s="8">
        <v>33.729999999999997</v>
      </c>
      <c r="D102" s="6">
        <v>3</v>
      </c>
      <c r="E102" s="6" t="s">
        <v>41</v>
      </c>
      <c r="F102" s="6">
        <v>3</v>
      </c>
    </row>
    <row r="103" spans="1:6" x14ac:dyDescent="0.25">
      <c r="A103" s="6">
        <v>303</v>
      </c>
      <c r="B103" s="7" t="s">
        <v>52</v>
      </c>
      <c r="C103" s="8">
        <v>25.01</v>
      </c>
      <c r="D103" s="6">
        <v>3</v>
      </c>
      <c r="E103" s="6" t="s">
        <v>51</v>
      </c>
      <c r="F103" s="6">
        <v>2</v>
      </c>
    </row>
    <row r="104" spans="1:6" ht="15" customHeight="1" x14ac:dyDescent="0.25">
      <c r="A104" s="6">
        <v>304</v>
      </c>
      <c r="B104" s="7" t="s">
        <v>125</v>
      </c>
      <c r="C104" s="8">
        <v>33.67</v>
      </c>
      <c r="D104" s="6">
        <v>3</v>
      </c>
      <c r="E104" s="6" t="s">
        <v>39</v>
      </c>
      <c r="F104" s="6">
        <v>1</v>
      </c>
    </row>
    <row r="105" spans="1:6" ht="15" customHeight="1" x14ac:dyDescent="0.25">
      <c r="A105" s="6">
        <v>305</v>
      </c>
      <c r="B105" s="7" t="s">
        <v>126</v>
      </c>
      <c r="C105" s="8">
        <v>36.090000000000003</v>
      </c>
      <c r="D105" s="6">
        <v>3</v>
      </c>
      <c r="E105" s="6" t="s">
        <v>39</v>
      </c>
      <c r="F105" s="6">
        <v>2</v>
      </c>
    </row>
    <row r="106" spans="1:6" x14ac:dyDescent="0.25">
      <c r="A106" s="6">
        <v>306</v>
      </c>
      <c r="B106" s="7" t="s">
        <v>34</v>
      </c>
      <c r="C106" s="8">
        <v>33.67</v>
      </c>
      <c r="D106" s="6">
        <v>3</v>
      </c>
      <c r="E106" s="6" t="s">
        <v>50</v>
      </c>
      <c r="F106" s="6">
        <v>1</v>
      </c>
    </row>
    <row r="107" spans="1:6" x14ac:dyDescent="0.25">
      <c r="A107" s="6">
        <v>307</v>
      </c>
      <c r="B107" s="7" t="s">
        <v>34</v>
      </c>
      <c r="C107" s="8">
        <v>36.090000000000003</v>
      </c>
      <c r="D107" s="6">
        <v>3</v>
      </c>
      <c r="E107" s="6" t="s">
        <v>50</v>
      </c>
      <c r="F107" s="6">
        <v>1</v>
      </c>
    </row>
    <row r="108" spans="1:6" x14ac:dyDescent="0.25">
      <c r="A108" s="6">
        <v>308</v>
      </c>
      <c r="B108" s="7" t="s">
        <v>26</v>
      </c>
      <c r="C108" s="8">
        <v>33.67</v>
      </c>
      <c r="D108" s="6">
        <v>3</v>
      </c>
      <c r="E108" s="6" t="s">
        <v>41</v>
      </c>
      <c r="F108" s="6">
        <v>1</v>
      </c>
    </row>
    <row r="109" spans="1:6" x14ac:dyDescent="0.25">
      <c r="A109" s="6">
        <v>309</v>
      </c>
      <c r="B109" s="7" t="s">
        <v>24</v>
      </c>
      <c r="C109" s="8">
        <v>36.090000000000003</v>
      </c>
      <c r="D109" s="6">
        <v>3</v>
      </c>
      <c r="E109" s="6" t="s">
        <v>41</v>
      </c>
      <c r="F109" s="6">
        <v>1</v>
      </c>
    </row>
    <row r="110" spans="1:6" x14ac:dyDescent="0.25">
      <c r="A110" s="6">
        <v>310</v>
      </c>
      <c r="B110" s="7" t="s">
        <v>113</v>
      </c>
      <c r="C110" s="8">
        <v>20.79</v>
      </c>
      <c r="D110" s="6">
        <v>3</v>
      </c>
      <c r="E110" s="6" t="s">
        <v>39</v>
      </c>
      <c r="F110" s="6">
        <v>1</v>
      </c>
    </row>
    <row r="111" spans="1:6" x14ac:dyDescent="0.25">
      <c r="A111" s="6">
        <v>311</v>
      </c>
      <c r="B111" s="7" t="s">
        <v>25</v>
      </c>
      <c r="C111" s="8">
        <v>22.62</v>
      </c>
      <c r="D111" s="6">
        <v>3</v>
      </c>
      <c r="E111" s="6" t="s">
        <v>41</v>
      </c>
      <c r="F111" s="6">
        <v>1</v>
      </c>
    </row>
    <row r="112" spans="1:6" x14ac:dyDescent="0.25">
      <c r="A112" s="6">
        <v>312</v>
      </c>
      <c r="B112" s="7" t="s">
        <v>20</v>
      </c>
      <c r="C112" s="8">
        <v>22.62</v>
      </c>
      <c r="D112" s="6">
        <v>3</v>
      </c>
      <c r="E112" s="6" t="s">
        <v>39</v>
      </c>
      <c r="F112" s="6">
        <v>1</v>
      </c>
    </row>
    <row r="113" spans="1:6" x14ac:dyDescent="0.25">
      <c r="A113" s="6">
        <v>313</v>
      </c>
      <c r="B113" s="7" t="s">
        <v>23</v>
      </c>
      <c r="C113" s="8">
        <v>16.940000000000001</v>
      </c>
      <c r="D113" s="6">
        <v>3</v>
      </c>
      <c r="E113" s="6" t="s">
        <v>39</v>
      </c>
      <c r="F113" s="6">
        <v>1</v>
      </c>
    </row>
    <row r="114" spans="1:6" x14ac:dyDescent="0.25">
      <c r="A114" s="6">
        <v>314</v>
      </c>
      <c r="B114" s="7" t="s">
        <v>22</v>
      </c>
      <c r="C114" s="8">
        <v>55</v>
      </c>
      <c r="D114" s="6">
        <v>3</v>
      </c>
      <c r="E114" s="6" t="s">
        <v>41</v>
      </c>
      <c r="F114" s="6">
        <v>1</v>
      </c>
    </row>
    <row r="115" spans="1:6" x14ac:dyDescent="0.25">
      <c r="A115" s="6">
        <v>315</v>
      </c>
      <c r="B115" s="7" t="s">
        <v>52</v>
      </c>
      <c r="C115" s="8">
        <v>40.49</v>
      </c>
      <c r="D115" s="6">
        <v>3</v>
      </c>
      <c r="E115" s="6" t="s">
        <v>51</v>
      </c>
      <c r="F115" s="6">
        <v>2</v>
      </c>
    </row>
    <row r="116" spans="1:6" x14ac:dyDescent="0.25">
      <c r="A116" s="6">
        <v>316</v>
      </c>
      <c r="B116" s="7" t="s">
        <v>46</v>
      </c>
      <c r="C116" s="8">
        <v>7.51</v>
      </c>
      <c r="D116" s="6">
        <v>3</v>
      </c>
      <c r="E116" s="6" t="s">
        <v>81</v>
      </c>
      <c r="F116" s="6" t="s">
        <v>81</v>
      </c>
    </row>
    <row r="117" spans="1:6" x14ac:dyDescent="0.25">
      <c r="A117" s="6">
        <v>317</v>
      </c>
      <c r="B117" s="7" t="s">
        <v>44</v>
      </c>
      <c r="C117" s="8">
        <v>28</v>
      </c>
      <c r="D117" s="6">
        <v>3</v>
      </c>
      <c r="E117" s="6" t="s">
        <v>81</v>
      </c>
      <c r="F117" s="6" t="s">
        <v>81</v>
      </c>
    </row>
    <row r="118" spans="1:6" x14ac:dyDescent="0.25">
      <c r="A118" s="6">
        <v>318</v>
      </c>
      <c r="B118" s="7" t="s">
        <v>45</v>
      </c>
      <c r="C118" s="8">
        <v>28</v>
      </c>
      <c r="D118" s="6">
        <v>3</v>
      </c>
      <c r="E118" s="6" t="s">
        <v>81</v>
      </c>
      <c r="F118" s="6" t="s">
        <v>81</v>
      </c>
    </row>
    <row r="119" spans="1:6" ht="27.6" x14ac:dyDescent="0.25">
      <c r="A119" s="6">
        <v>319</v>
      </c>
      <c r="B119" s="7" t="s">
        <v>137</v>
      </c>
      <c r="C119" s="8">
        <v>29.99</v>
      </c>
      <c r="D119" s="6">
        <v>3</v>
      </c>
      <c r="E119" s="6" t="s">
        <v>41</v>
      </c>
      <c r="F119" s="6">
        <v>1</v>
      </c>
    </row>
    <row r="120" spans="1:6" x14ac:dyDescent="0.25">
      <c r="A120" s="6">
        <v>320</v>
      </c>
      <c r="B120" s="7" t="s">
        <v>66</v>
      </c>
      <c r="C120" s="8">
        <v>38.08</v>
      </c>
      <c r="D120" s="6">
        <v>3</v>
      </c>
      <c r="E120" s="6" t="s">
        <v>43</v>
      </c>
      <c r="F120" s="6">
        <v>4</v>
      </c>
    </row>
    <row r="121" spans="1:6" x14ac:dyDescent="0.25">
      <c r="A121" s="6">
        <v>321</v>
      </c>
      <c r="B121" s="7" t="s">
        <v>17</v>
      </c>
      <c r="C121" s="8">
        <v>10.79</v>
      </c>
      <c r="D121" s="6">
        <v>3</v>
      </c>
      <c r="E121" s="6" t="s">
        <v>81</v>
      </c>
      <c r="F121" s="6" t="s">
        <v>81</v>
      </c>
    </row>
    <row r="122" spans="1:6" x14ac:dyDescent="0.25">
      <c r="A122" s="6">
        <v>322</v>
      </c>
      <c r="B122" s="7" t="s">
        <v>35</v>
      </c>
      <c r="C122" s="8">
        <v>23.75</v>
      </c>
      <c r="D122" s="6">
        <v>3</v>
      </c>
      <c r="E122" s="6" t="s">
        <v>41</v>
      </c>
      <c r="F122" s="6">
        <v>2</v>
      </c>
    </row>
    <row r="123" spans="1:6" x14ac:dyDescent="0.25">
      <c r="A123" s="6">
        <v>323</v>
      </c>
      <c r="B123" s="7" t="s">
        <v>35</v>
      </c>
      <c r="C123" s="8">
        <v>26.14</v>
      </c>
      <c r="D123" s="6">
        <v>3</v>
      </c>
      <c r="E123" s="6" t="s">
        <v>41</v>
      </c>
      <c r="F123" s="6">
        <v>2</v>
      </c>
    </row>
    <row r="124" spans="1:6" x14ac:dyDescent="0.25">
      <c r="A124" s="6">
        <v>324</v>
      </c>
      <c r="B124" s="7" t="s">
        <v>35</v>
      </c>
      <c r="C124" s="8">
        <v>26.14</v>
      </c>
      <c r="D124" s="6">
        <v>3</v>
      </c>
      <c r="E124" s="6" t="s">
        <v>41</v>
      </c>
      <c r="F124" s="6">
        <v>2</v>
      </c>
    </row>
    <row r="125" spans="1:6" x14ac:dyDescent="0.25">
      <c r="A125" s="6">
        <v>325</v>
      </c>
      <c r="B125" s="7" t="s">
        <v>141</v>
      </c>
      <c r="C125" s="8">
        <v>140.21</v>
      </c>
      <c r="D125" s="6">
        <v>3</v>
      </c>
      <c r="E125" s="6" t="s">
        <v>81</v>
      </c>
      <c r="F125" s="6" t="s">
        <v>81</v>
      </c>
    </row>
    <row r="126" spans="1:6" x14ac:dyDescent="0.25">
      <c r="A126" s="6">
        <v>326</v>
      </c>
      <c r="B126" s="7" t="s">
        <v>27</v>
      </c>
      <c r="C126" s="8">
        <v>27.18</v>
      </c>
      <c r="D126" s="6">
        <v>3</v>
      </c>
      <c r="E126" s="6" t="s">
        <v>81</v>
      </c>
      <c r="F126" s="6" t="s">
        <v>81</v>
      </c>
    </row>
    <row r="127" spans="1:6" ht="27.6" x14ac:dyDescent="0.25">
      <c r="A127" s="6">
        <v>327</v>
      </c>
      <c r="B127" s="7" t="s">
        <v>142</v>
      </c>
      <c r="C127" s="8">
        <v>30.8</v>
      </c>
      <c r="D127" s="6">
        <v>3</v>
      </c>
      <c r="E127" s="6" t="s">
        <v>39</v>
      </c>
      <c r="F127" s="6">
        <v>3</v>
      </c>
    </row>
    <row r="128" spans="1:6" x14ac:dyDescent="0.25">
      <c r="A128" s="6">
        <v>328</v>
      </c>
      <c r="B128" s="7" t="s">
        <v>153</v>
      </c>
      <c r="C128" s="8">
        <v>12.2</v>
      </c>
      <c r="D128" s="6">
        <v>3</v>
      </c>
      <c r="E128" s="6"/>
      <c r="F128" s="6"/>
    </row>
    <row r="129" spans="1:6" x14ac:dyDescent="0.25">
      <c r="A129" s="13">
        <v>329</v>
      </c>
      <c r="B129" s="14" t="s">
        <v>152</v>
      </c>
      <c r="C129" s="15">
        <v>12.2</v>
      </c>
      <c r="D129" s="13">
        <v>3</v>
      </c>
      <c r="E129" s="13"/>
      <c r="F129" s="13"/>
    </row>
    <row r="130" spans="1:6" x14ac:dyDescent="0.25">
      <c r="A130" s="6">
        <v>330</v>
      </c>
      <c r="B130" s="7" t="s">
        <v>56</v>
      </c>
      <c r="C130" s="8">
        <v>13.5</v>
      </c>
      <c r="D130" s="6">
        <v>3</v>
      </c>
      <c r="E130" s="6" t="s">
        <v>81</v>
      </c>
      <c r="F130" s="6" t="s">
        <v>81</v>
      </c>
    </row>
    <row r="131" spans="1:6" x14ac:dyDescent="0.25">
      <c r="A131" s="6">
        <v>331</v>
      </c>
      <c r="B131" s="7" t="s">
        <v>4</v>
      </c>
      <c r="C131" s="8">
        <v>13.5</v>
      </c>
      <c r="D131" s="6">
        <v>3</v>
      </c>
      <c r="E131" s="6" t="s">
        <v>81</v>
      </c>
      <c r="F131" s="6" t="s">
        <v>81</v>
      </c>
    </row>
    <row r="132" spans="1:6" x14ac:dyDescent="0.25">
      <c r="A132" s="6">
        <v>332</v>
      </c>
      <c r="B132" s="7" t="s">
        <v>3</v>
      </c>
      <c r="C132" s="8">
        <v>13.5</v>
      </c>
      <c r="D132" s="6">
        <v>3</v>
      </c>
      <c r="E132" s="6" t="s">
        <v>81</v>
      </c>
      <c r="F132" s="6" t="s">
        <v>81</v>
      </c>
    </row>
    <row r="133" spans="1:6" x14ac:dyDescent="0.25">
      <c r="A133" s="6">
        <v>333</v>
      </c>
      <c r="B133" s="7" t="s">
        <v>2</v>
      </c>
      <c r="C133" s="8">
        <v>6</v>
      </c>
      <c r="D133" s="6">
        <v>3</v>
      </c>
      <c r="E133" s="6" t="s">
        <v>81</v>
      </c>
      <c r="F133" s="6" t="s">
        <v>81</v>
      </c>
    </row>
    <row r="134" spans="1:6" x14ac:dyDescent="0.25">
      <c r="A134" s="6">
        <v>334</v>
      </c>
      <c r="B134" s="7" t="s">
        <v>6</v>
      </c>
      <c r="C134" s="8">
        <v>7.5</v>
      </c>
      <c r="D134" s="9">
        <v>3</v>
      </c>
      <c r="E134" s="6" t="s">
        <v>81</v>
      </c>
      <c r="F134" s="6" t="s">
        <v>81</v>
      </c>
    </row>
    <row r="135" spans="1:6" x14ac:dyDescent="0.25">
      <c r="A135" s="6">
        <v>335</v>
      </c>
      <c r="B135" s="7" t="s">
        <v>34</v>
      </c>
      <c r="C135" s="8">
        <v>18.95</v>
      </c>
      <c r="D135" s="6">
        <v>3</v>
      </c>
      <c r="E135" s="6" t="s">
        <v>50</v>
      </c>
      <c r="F135" s="6">
        <v>1</v>
      </c>
    </row>
    <row r="136" spans="1:6" x14ac:dyDescent="0.25">
      <c r="A136" s="6">
        <v>336</v>
      </c>
      <c r="B136" s="7" t="s">
        <v>34</v>
      </c>
      <c r="C136" s="8">
        <v>18.95</v>
      </c>
      <c r="D136" s="6">
        <v>3</v>
      </c>
      <c r="E136" s="6" t="s">
        <v>50</v>
      </c>
      <c r="F136" s="6">
        <v>1</v>
      </c>
    </row>
    <row r="137" spans="1:6" x14ac:dyDescent="0.25">
      <c r="A137" s="6">
        <v>337</v>
      </c>
      <c r="B137" s="7" t="s">
        <v>154</v>
      </c>
      <c r="C137" s="8">
        <v>41.4</v>
      </c>
      <c r="D137" s="6">
        <v>3</v>
      </c>
      <c r="E137" s="6"/>
      <c r="F137" s="6"/>
    </row>
    <row r="138" spans="1:6" x14ac:dyDescent="0.25">
      <c r="A138" s="6" t="s">
        <v>54</v>
      </c>
      <c r="B138" s="7" t="s">
        <v>136</v>
      </c>
      <c r="C138" s="8">
        <v>6</v>
      </c>
      <c r="D138" s="6">
        <v>3</v>
      </c>
      <c r="E138" s="6"/>
      <c r="F138" s="6"/>
    </row>
    <row r="139" spans="1:6" x14ac:dyDescent="0.25">
      <c r="A139" s="6" t="s">
        <v>55</v>
      </c>
      <c r="B139" s="7" t="s">
        <v>134</v>
      </c>
      <c r="C139" s="8">
        <v>4</v>
      </c>
      <c r="D139" s="6">
        <v>3</v>
      </c>
      <c r="E139" s="6"/>
      <c r="F139" s="6"/>
    </row>
    <row r="140" spans="1:6" x14ac:dyDescent="0.25">
      <c r="A140" s="6" t="s">
        <v>59</v>
      </c>
      <c r="B140" s="7" t="s">
        <v>134</v>
      </c>
      <c r="C140" s="8">
        <v>4</v>
      </c>
      <c r="D140" s="6">
        <v>3</v>
      </c>
      <c r="E140" s="6"/>
      <c r="F140" s="6"/>
    </row>
    <row r="141" spans="1:6" x14ac:dyDescent="0.25">
      <c r="C141" s="8"/>
      <c r="E141" s="6"/>
      <c r="F141" s="6"/>
    </row>
    <row r="142" spans="1:6" x14ac:dyDescent="0.25">
      <c r="C142" s="8"/>
      <c r="E142" s="6"/>
      <c r="F142" s="6"/>
    </row>
    <row r="143" spans="1:6" x14ac:dyDescent="0.25">
      <c r="A143" s="11"/>
      <c r="B143" s="11"/>
      <c r="C143" s="11"/>
      <c r="D143" s="11"/>
      <c r="E143" s="11"/>
      <c r="F143" s="11"/>
    </row>
    <row r="144" spans="1:6" x14ac:dyDescent="0.25">
      <c r="A144" s="11"/>
      <c r="B144" s="11"/>
      <c r="C144" s="11"/>
      <c r="D144" s="11"/>
      <c r="E144" s="11"/>
      <c r="F144" s="11"/>
    </row>
    <row r="145" spans="1:6" x14ac:dyDescent="0.25">
      <c r="A145" s="11"/>
      <c r="B145" s="11"/>
      <c r="C145" s="11"/>
      <c r="D145" s="11"/>
      <c r="E145" s="11"/>
      <c r="F145" s="11"/>
    </row>
    <row r="146" spans="1:6" x14ac:dyDescent="0.25">
      <c r="A146" s="11"/>
      <c r="B146" s="11"/>
      <c r="C146" s="11"/>
      <c r="D146" s="11"/>
      <c r="E146" s="11"/>
      <c r="F146" s="11"/>
    </row>
    <row r="147" spans="1:6" x14ac:dyDescent="0.25">
      <c r="A147" s="11"/>
      <c r="B147" s="11"/>
      <c r="C147" s="11"/>
      <c r="D147" s="11"/>
      <c r="E147" s="11"/>
      <c r="F147" s="11"/>
    </row>
    <row r="148" spans="1:6" x14ac:dyDescent="0.25">
      <c r="A148" s="11"/>
      <c r="B148" s="11"/>
      <c r="C148" s="11"/>
      <c r="D148" s="11"/>
      <c r="E148" s="11"/>
      <c r="F148" s="11"/>
    </row>
    <row r="149" spans="1:6" x14ac:dyDescent="0.25">
      <c r="A149" s="11"/>
      <c r="B149" s="11"/>
      <c r="C149" s="11"/>
      <c r="D149" s="11"/>
      <c r="E149" s="11"/>
      <c r="F149" s="11"/>
    </row>
    <row r="150" spans="1:6" x14ac:dyDescent="0.25">
      <c r="A150" s="11"/>
      <c r="B150" s="11"/>
      <c r="C150" s="11"/>
      <c r="D150" s="11"/>
      <c r="E150" s="11"/>
      <c r="F150" s="11"/>
    </row>
    <row r="151" spans="1:6" x14ac:dyDescent="0.25">
      <c r="A151" s="11"/>
      <c r="B151" s="11"/>
      <c r="C151" s="11"/>
      <c r="D151" s="11"/>
      <c r="E151" s="11"/>
      <c r="F151" s="11"/>
    </row>
    <row r="152" spans="1:6" x14ac:dyDescent="0.25">
      <c r="A152" s="11"/>
      <c r="B152" s="11"/>
      <c r="C152" s="11"/>
      <c r="D152" s="11"/>
      <c r="E152" s="11"/>
      <c r="F152" s="11"/>
    </row>
    <row r="153" spans="1:6" x14ac:dyDescent="0.25">
      <c r="A153" s="11"/>
      <c r="B153" s="11"/>
      <c r="C153" s="11"/>
      <c r="D153" s="11"/>
      <c r="E153" s="11"/>
      <c r="F153" s="11"/>
    </row>
    <row r="154" spans="1:6" x14ac:dyDescent="0.25">
      <c r="A154" s="11"/>
      <c r="B154" s="11"/>
      <c r="C154" s="11"/>
      <c r="D154" s="11"/>
      <c r="E154" s="11"/>
      <c r="F154" s="11"/>
    </row>
    <row r="155" spans="1:6" x14ac:dyDescent="0.25">
      <c r="A155" s="11"/>
      <c r="B155" s="11"/>
      <c r="C155" s="11"/>
      <c r="D155" s="11"/>
      <c r="E155" s="11"/>
      <c r="F155" s="11"/>
    </row>
    <row r="156" spans="1:6" x14ac:dyDescent="0.25">
      <c r="A156" s="11"/>
      <c r="B156" s="11"/>
      <c r="C156" s="11"/>
      <c r="D156" s="11"/>
      <c r="E156" s="11"/>
      <c r="F156" s="11"/>
    </row>
    <row r="157" spans="1:6" x14ac:dyDescent="0.25">
      <c r="A157" s="11"/>
      <c r="B157" s="11"/>
      <c r="C157" s="11"/>
      <c r="D157" s="11"/>
      <c r="E157" s="11"/>
      <c r="F157" s="11"/>
    </row>
    <row r="158" spans="1:6" x14ac:dyDescent="0.25">
      <c r="A158" s="11"/>
      <c r="B158" s="11"/>
      <c r="C158" s="11"/>
      <c r="D158" s="11"/>
      <c r="E158" s="11"/>
      <c r="F158" s="11"/>
    </row>
    <row r="159" spans="1:6" x14ac:dyDescent="0.25">
      <c r="A159" s="11"/>
      <c r="B159" s="11"/>
      <c r="C159" s="11"/>
      <c r="D159" s="11"/>
      <c r="E159" s="11"/>
      <c r="F159" s="11"/>
    </row>
    <row r="160" spans="1:6" x14ac:dyDescent="0.25">
      <c r="A160" s="11"/>
      <c r="B160" s="11"/>
      <c r="C160" s="11"/>
      <c r="D160" s="11"/>
      <c r="E160" s="11"/>
      <c r="F160" s="11"/>
    </row>
    <row r="161" spans="1:6" x14ac:dyDescent="0.25">
      <c r="A161" s="11"/>
      <c r="B161" s="11"/>
      <c r="C161" s="11"/>
      <c r="D161" s="11"/>
      <c r="E161" s="11"/>
      <c r="F161" s="11"/>
    </row>
    <row r="162" spans="1:6" x14ac:dyDescent="0.25">
      <c r="A162" s="11"/>
      <c r="B162" s="11"/>
      <c r="C162" s="11"/>
      <c r="D162" s="11"/>
      <c r="E162" s="11"/>
      <c r="F162" s="11"/>
    </row>
    <row r="163" spans="1:6" x14ac:dyDescent="0.25">
      <c r="A163" s="11"/>
      <c r="B163" s="11"/>
      <c r="C163" s="11"/>
      <c r="D163" s="11"/>
      <c r="E163" s="11"/>
      <c r="F163" s="11"/>
    </row>
    <row r="164" spans="1:6" x14ac:dyDescent="0.25">
      <c r="A164" s="11"/>
      <c r="B164" s="11"/>
      <c r="C164" s="11"/>
      <c r="D164" s="11"/>
      <c r="E164" s="11"/>
      <c r="F164" s="11"/>
    </row>
    <row r="165" spans="1:6" x14ac:dyDescent="0.25">
      <c r="A165" s="11"/>
      <c r="B165" s="11"/>
      <c r="C165" s="11"/>
      <c r="D165" s="11"/>
      <c r="E165" s="11"/>
      <c r="F165" s="11"/>
    </row>
    <row r="166" spans="1:6" x14ac:dyDescent="0.25">
      <c r="A166" s="11"/>
      <c r="B166" s="11"/>
      <c r="C166" s="11"/>
      <c r="D166" s="11"/>
      <c r="E166" s="11"/>
      <c r="F166" s="11"/>
    </row>
    <row r="167" spans="1:6" x14ac:dyDescent="0.25">
      <c r="A167" s="11"/>
      <c r="B167" s="11"/>
      <c r="C167" s="11"/>
      <c r="D167" s="11"/>
      <c r="E167" s="11"/>
      <c r="F167" s="11"/>
    </row>
    <row r="168" spans="1:6" x14ac:dyDescent="0.25">
      <c r="A168" s="11"/>
      <c r="B168" s="11"/>
      <c r="C168" s="11"/>
      <c r="D168" s="11"/>
      <c r="E168" s="11"/>
      <c r="F168" s="11"/>
    </row>
    <row r="169" spans="1:6" x14ac:dyDescent="0.25">
      <c r="A169" s="11"/>
      <c r="B169" s="11"/>
      <c r="C169" s="11"/>
      <c r="D169" s="11"/>
      <c r="E169" s="11"/>
      <c r="F169" s="11"/>
    </row>
    <row r="170" spans="1:6" x14ac:dyDescent="0.25">
      <c r="A170" s="11"/>
      <c r="B170" s="11"/>
      <c r="C170" s="11"/>
      <c r="D170" s="11"/>
      <c r="E170" s="11"/>
      <c r="F170" s="11"/>
    </row>
    <row r="171" spans="1:6" x14ac:dyDescent="0.25">
      <c r="A171" s="11"/>
      <c r="B171" s="11"/>
      <c r="C171" s="11"/>
      <c r="D171" s="11"/>
      <c r="E171" s="11"/>
      <c r="F171" s="11"/>
    </row>
    <row r="172" spans="1:6" x14ac:dyDescent="0.25">
      <c r="A172" s="11"/>
      <c r="B172" s="11"/>
      <c r="C172" s="11"/>
      <c r="D172" s="11"/>
      <c r="E172" s="11"/>
      <c r="F172" s="11"/>
    </row>
    <row r="173" spans="1:6" x14ac:dyDescent="0.25">
      <c r="A173" s="11"/>
      <c r="B173" s="11"/>
      <c r="C173" s="11"/>
      <c r="D173" s="11"/>
      <c r="E173" s="11"/>
      <c r="F173" s="11"/>
    </row>
    <row r="174" spans="1:6" x14ac:dyDescent="0.25">
      <c r="A174" s="11"/>
      <c r="B174" s="11"/>
      <c r="C174" s="11"/>
      <c r="D174" s="11"/>
      <c r="E174" s="11"/>
      <c r="F174" s="11"/>
    </row>
    <row r="175" spans="1:6" x14ac:dyDescent="0.25">
      <c r="A175" s="11"/>
      <c r="B175" s="11"/>
      <c r="C175" s="11"/>
      <c r="D175" s="11"/>
      <c r="E175" s="11"/>
      <c r="F175" s="11"/>
    </row>
    <row r="176" spans="1:6" x14ac:dyDescent="0.25">
      <c r="A176" s="11"/>
      <c r="B176" s="11"/>
      <c r="C176" s="11"/>
      <c r="D176" s="11"/>
      <c r="E176" s="11"/>
      <c r="F176" s="11"/>
    </row>
    <row r="177" spans="1:6" x14ac:dyDescent="0.25">
      <c r="A177" s="11"/>
      <c r="B177" s="11"/>
      <c r="C177" s="11"/>
      <c r="D177" s="11"/>
      <c r="E177" s="11"/>
      <c r="F177" s="11"/>
    </row>
    <row r="178" spans="1:6" x14ac:dyDescent="0.25">
      <c r="A178" s="11"/>
      <c r="B178" s="11"/>
      <c r="C178" s="11"/>
      <c r="D178" s="11"/>
      <c r="E178" s="11"/>
      <c r="F178" s="11"/>
    </row>
    <row r="179" spans="1:6" x14ac:dyDescent="0.25">
      <c r="A179" s="11"/>
      <c r="B179" s="11"/>
      <c r="C179" s="11"/>
      <c r="D179" s="11"/>
      <c r="E179" s="11"/>
      <c r="F179" s="11"/>
    </row>
    <row r="180" spans="1:6" x14ac:dyDescent="0.25">
      <c r="A180" s="11"/>
      <c r="B180" s="11"/>
      <c r="C180" s="11"/>
      <c r="D180" s="11"/>
      <c r="E180" s="11"/>
      <c r="F180" s="11"/>
    </row>
    <row r="181" spans="1:6" x14ac:dyDescent="0.25">
      <c r="A181" s="11"/>
      <c r="B181" s="11"/>
      <c r="C181" s="11"/>
      <c r="D181" s="11"/>
      <c r="E181" s="11"/>
      <c r="F181" s="11"/>
    </row>
    <row r="182" spans="1:6" x14ac:dyDescent="0.25">
      <c r="A182" s="11"/>
      <c r="B182" s="11"/>
      <c r="C182" s="11"/>
      <c r="D182" s="11"/>
      <c r="E182" s="11"/>
      <c r="F182" s="11"/>
    </row>
    <row r="183" spans="1:6" x14ac:dyDescent="0.25">
      <c r="A183" s="11"/>
      <c r="B183" s="11"/>
      <c r="C183" s="11"/>
      <c r="D183" s="11"/>
      <c r="E183" s="11"/>
      <c r="F183" s="11"/>
    </row>
    <row r="184" spans="1:6" x14ac:dyDescent="0.25">
      <c r="A184" s="11"/>
      <c r="B184" s="11"/>
      <c r="C184" s="11"/>
      <c r="D184" s="11"/>
      <c r="E184" s="11"/>
      <c r="F184" s="11"/>
    </row>
    <row r="185" spans="1:6" x14ac:dyDescent="0.25">
      <c r="A185" s="11"/>
      <c r="B185" s="11"/>
      <c r="C185" s="11"/>
      <c r="D185" s="11"/>
      <c r="E185" s="11"/>
      <c r="F185" s="11"/>
    </row>
    <row r="186" spans="1:6" x14ac:dyDescent="0.25">
      <c r="A186" s="11"/>
      <c r="B186" s="11"/>
      <c r="C186" s="11"/>
      <c r="D186" s="11"/>
      <c r="E186" s="11"/>
      <c r="F186" s="11"/>
    </row>
    <row r="187" spans="1:6" x14ac:dyDescent="0.25">
      <c r="A187" s="11"/>
      <c r="B187" s="11"/>
      <c r="C187" s="11"/>
      <c r="D187" s="11"/>
      <c r="E187" s="11"/>
      <c r="F187" s="11"/>
    </row>
    <row r="188" spans="1:6" x14ac:dyDescent="0.25">
      <c r="A188" s="11"/>
      <c r="B188" s="11"/>
      <c r="C188" s="11"/>
      <c r="D188" s="11"/>
      <c r="E188" s="11"/>
      <c r="F188" s="11"/>
    </row>
    <row r="189" spans="1:6" x14ac:dyDescent="0.25">
      <c r="A189" s="11"/>
      <c r="B189" s="11"/>
      <c r="C189" s="11"/>
      <c r="D189" s="11"/>
      <c r="E189" s="11"/>
      <c r="F189" s="11"/>
    </row>
    <row r="190" spans="1:6" x14ac:dyDescent="0.25">
      <c r="A190" s="11"/>
      <c r="B190" s="11"/>
      <c r="C190" s="11"/>
      <c r="D190" s="11"/>
      <c r="E190" s="11"/>
      <c r="F190" s="11"/>
    </row>
    <row r="191" spans="1:6" x14ac:dyDescent="0.25">
      <c r="A191" s="11"/>
      <c r="B191" s="11"/>
      <c r="C191" s="11"/>
      <c r="D191" s="11"/>
      <c r="E191" s="11"/>
      <c r="F191" s="11"/>
    </row>
    <row r="192" spans="1:6" x14ac:dyDescent="0.25">
      <c r="A192" s="11"/>
      <c r="B192" s="11"/>
      <c r="C192" s="11"/>
      <c r="D192" s="11"/>
      <c r="E192" s="11"/>
      <c r="F192" s="11"/>
    </row>
    <row r="193" spans="1:6" x14ac:dyDescent="0.25">
      <c r="A193" s="11"/>
      <c r="B193" s="11"/>
      <c r="C193" s="11"/>
      <c r="D193" s="11"/>
      <c r="E193" s="11"/>
      <c r="F193" s="11"/>
    </row>
    <row r="194" spans="1:6" x14ac:dyDescent="0.25">
      <c r="A194" s="11"/>
      <c r="B194" s="11"/>
      <c r="C194" s="11"/>
      <c r="D194" s="11"/>
      <c r="E194" s="11"/>
      <c r="F194" s="11"/>
    </row>
    <row r="195" spans="1:6" x14ac:dyDescent="0.25">
      <c r="A195" s="11"/>
      <c r="B195" s="11"/>
      <c r="C195" s="11"/>
      <c r="D195" s="11"/>
      <c r="E195" s="11"/>
      <c r="F195" s="11"/>
    </row>
    <row r="196" spans="1:6" x14ac:dyDescent="0.25">
      <c r="A196" s="11"/>
      <c r="B196" s="11"/>
      <c r="C196" s="11"/>
      <c r="D196" s="11"/>
      <c r="E196" s="11"/>
      <c r="F196" s="11"/>
    </row>
    <row r="197" spans="1:6" x14ac:dyDescent="0.25">
      <c r="A197" s="11"/>
      <c r="B197" s="11"/>
      <c r="C197" s="11"/>
      <c r="D197" s="11"/>
      <c r="E197" s="11"/>
      <c r="F197" s="11"/>
    </row>
    <row r="198" spans="1:6" x14ac:dyDescent="0.25">
      <c r="A198" s="11"/>
      <c r="B198" s="11"/>
      <c r="C198" s="11"/>
      <c r="D198" s="11"/>
      <c r="E198" s="11"/>
      <c r="F198" s="11"/>
    </row>
    <row r="199" spans="1:6" x14ac:dyDescent="0.25">
      <c r="A199" s="11"/>
      <c r="B199" s="11"/>
      <c r="C199" s="11"/>
      <c r="D199" s="11"/>
      <c r="E199" s="11"/>
      <c r="F199" s="11"/>
    </row>
    <row r="200" spans="1:6" x14ac:dyDescent="0.25">
      <c r="A200" s="11"/>
      <c r="B200" s="11"/>
      <c r="C200" s="11"/>
      <c r="D200" s="11"/>
      <c r="E200" s="11"/>
      <c r="F200" s="11"/>
    </row>
    <row r="201" spans="1:6" x14ac:dyDescent="0.25">
      <c r="A201" s="11"/>
      <c r="B201" s="11"/>
      <c r="C201" s="11"/>
      <c r="D201" s="11"/>
      <c r="E201" s="11"/>
      <c r="F201" s="11"/>
    </row>
    <row r="202" spans="1:6" x14ac:dyDescent="0.25">
      <c r="A202" s="11"/>
      <c r="B202" s="11"/>
      <c r="C202" s="11"/>
      <c r="D202" s="11"/>
      <c r="E202" s="11"/>
      <c r="F202" s="11"/>
    </row>
    <row r="203" spans="1:6" x14ac:dyDescent="0.25">
      <c r="A203" s="11"/>
      <c r="B203" s="11"/>
      <c r="C203" s="11"/>
      <c r="D203" s="11"/>
      <c r="E203" s="11"/>
      <c r="F203" s="11"/>
    </row>
    <row r="204" spans="1:6" x14ac:dyDescent="0.25">
      <c r="A204" s="11"/>
      <c r="B204" s="11"/>
      <c r="C204" s="11"/>
      <c r="D204" s="11"/>
      <c r="E204" s="11"/>
      <c r="F204" s="11"/>
    </row>
    <row r="205" spans="1:6" x14ac:dyDescent="0.25">
      <c r="A205" s="11"/>
      <c r="B205" s="11"/>
      <c r="C205" s="11"/>
      <c r="D205" s="11"/>
      <c r="E205" s="11"/>
      <c r="F205" s="11"/>
    </row>
    <row r="206" spans="1:6" x14ac:dyDescent="0.25">
      <c r="A206" s="11"/>
      <c r="B206" s="11"/>
      <c r="C206" s="11"/>
      <c r="D206" s="11"/>
      <c r="E206" s="11"/>
      <c r="F206" s="11"/>
    </row>
    <row r="207" spans="1:6" x14ac:dyDescent="0.25">
      <c r="A207" s="11"/>
      <c r="B207" s="11"/>
      <c r="C207" s="11"/>
      <c r="D207" s="11"/>
      <c r="E207" s="11"/>
      <c r="F207" s="11"/>
    </row>
    <row r="208" spans="1:6" x14ac:dyDescent="0.25">
      <c r="A208" s="11"/>
      <c r="B208" s="11"/>
      <c r="C208" s="11"/>
      <c r="D208" s="11"/>
      <c r="E208" s="11"/>
      <c r="F208" s="11"/>
    </row>
    <row r="209" spans="1:6" x14ac:dyDescent="0.25">
      <c r="A209" s="11"/>
      <c r="B209" s="11"/>
      <c r="C209" s="11"/>
      <c r="D209" s="11"/>
      <c r="E209" s="11"/>
      <c r="F209" s="11"/>
    </row>
    <row r="210" spans="1:6" x14ac:dyDescent="0.25">
      <c r="E210" s="6"/>
      <c r="F210" s="6"/>
    </row>
    <row r="211" spans="1:6" x14ac:dyDescent="0.25">
      <c r="A211" s="12"/>
      <c r="E211" s="6"/>
      <c r="F211" s="6"/>
    </row>
    <row r="212" spans="1:6" x14ac:dyDescent="0.25">
      <c r="A212" s="12"/>
      <c r="E212" s="6"/>
      <c r="F212" s="6"/>
    </row>
    <row r="213" spans="1:6" x14ac:dyDescent="0.25">
      <c r="E213" s="6"/>
      <c r="F213" s="6"/>
    </row>
    <row r="214" spans="1:6" x14ac:dyDescent="0.25">
      <c r="E214" s="6"/>
      <c r="F214" s="6"/>
    </row>
    <row r="215" spans="1:6" x14ac:dyDescent="0.25">
      <c r="E215" s="6"/>
      <c r="F215" s="6"/>
    </row>
    <row r="216" spans="1:6" x14ac:dyDescent="0.25">
      <c r="E216" s="6"/>
      <c r="F216" s="6"/>
    </row>
    <row r="217" spans="1:6" x14ac:dyDescent="0.25">
      <c r="E217" s="6"/>
      <c r="F217" s="6"/>
    </row>
    <row r="218" spans="1:6" x14ac:dyDescent="0.25">
      <c r="E218" s="6"/>
      <c r="F218" s="6"/>
    </row>
    <row r="219" spans="1:6" x14ac:dyDescent="0.25">
      <c r="E219" s="6"/>
      <c r="F219" s="6"/>
    </row>
    <row r="220" spans="1:6" x14ac:dyDescent="0.25">
      <c r="E220" s="6"/>
      <c r="F220" s="6"/>
    </row>
    <row r="221" spans="1:6" x14ac:dyDescent="0.25">
      <c r="E221" s="6"/>
      <c r="F221" s="6"/>
    </row>
    <row r="222" spans="1:6" x14ac:dyDescent="0.25">
      <c r="E222" s="6"/>
      <c r="F222" s="6"/>
    </row>
    <row r="223" spans="1:6" x14ac:dyDescent="0.25">
      <c r="E223" s="6"/>
      <c r="F223" s="6"/>
    </row>
  </sheetData>
  <printOptions horizontalCentered="1"/>
  <pageMargins left="0.51181102362204722" right="0.51181102362204722" top="0.78740157480314965" bottom="0.59055118110236227" header="0.51181102362204722" footer="0.11811023622047245"/>
  <pageSetup paperSize="9" scale="96" fitToHeight="0" orientation="portrait" r:id="rId1"/>
  <headerFooter>
    <oddHeader>&amp;L&amp;"Times New Roman,Obyčejné"Příloha č. 2</oddHeader>
    <oddFooter>&amp;R&amp;"Times New Roman,Obyčejné"&amp;P z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K9"/>
  <sheetViews>
    <sheetView topLeftCell="B1" workbookViewId="0">
      <selection activeCell="N9" sqref="N9"/>
    </sheetView>
  </sheetViews>
  <sheetFormatPr defaultColWidth="8.88671875" defaultRowHeight="14.4" x14ac:dyDescent="0.3"/>
  <cols>
    <col min="1" max="1" width="7.6640625" style="2" bestFit="1" customWidth="1"/>
    <col min="2" max="2" width="9.5546875" style="2" customWidth="1"/>
    <col min="3" max="3" width="16.6640625" style="2" customWidth="1"/>
    <col min="4" max="7" width="7.6640625" customWidth="1"/>
    <col min="8" max="8" width="9" bestFit="1" customWidth="1"/>
    <col min="9" max="9" width="7.6640625" customWidth="1"/>
    <col min="10" max="10" width="15.6640625" customWidth="1"/>
    <col min="11" max="11" width="6.33203125" bestFit="1" customWidth="1"/>
    <col min="13" max="13" width="11.44140625" bestFit="1" customWidth="1"/>
    <col min="14" max="14" width="10.44140625" bestFit="1" customWidth="1"/>
  </cols>
  <sheetData>
    <row r="1" spans="1:11" s="1" customFormat="1" ht="33" customHeight="1" thickBot="1" x14ac:dyDescent="0.35">
      <c r="A1" s="16" t="s">
        <v>19</v>
      </c>
      <c r="B1" s="17" t="s">
        <v>58</v>
      </c>
      <c r="C1" s="18" t="s">
        <v>147</v>
      </c>
      <c r="D1" s="35" t="s">
        <v>148</v>
      </c>
      <c r="E1" s="36"/>
      <c r="F1" s="35" t="s">
        <v>149</v>
      </c>
      <c r="G1" s="36"/>
      <c r="H1" s="35" t="s">
        <v>150</v>
      </c>
      <c r="I1" s="37"/>
      <c r="J1"/>
    </row>
    <row r="2" spans="1:11" x14ac:dyDescent="0.3">
      <c r="A2" s="19">
        <v>-1</v>
      </c>
      <c r="B2" s="20">
        <f>COUNTIF('Rozpis místností'!D:D,A2)-5</f>
        <v>7</v>
      </c>
      <c r="C2" s="33">
        <f>SUMIFS(Tabulka1[Rozloha '[m2']],Tabulka1[Patro],Přehled!A2)</f>
        <v>1401.72</v>
      </c>
      <c r="D2" s="33">
        <f>(SUMIFS(Tabulka1[Rozloha '[m2']],Tabulka1[Místnost],"Chodba",Tabulka1[Patro],Přehled!A2))</f>
        <v>194.13</v>
      </c>
      <c r="E2" s="21">
        <f>D2/C2</f>
        <v>0.13849413577604658</v>
      </c>
      <c r="F2" s="33">
        <f>(SUMIFS(Tabulka1[Rozloha '[m2']],Tabulka1[Místnost],"Osobní výtah (2x2 m)",Tabulka1[Patro],Přehled!A2))+(SUMIFS(Tabulka1[Rozloha '[m2']],Tabulka1[Místnost],"Nákladní výtah (2x3 m); 2t",Tabulka1[Patro],Přehled!A2))+(SUMIFS(Tabulka1[Rozloha '[m2']],Tabulka1[Místnost],"Schodiště",Tabulka1[Patro],Přehled!A2))</f>
        <v>14</v>
      </c>
      <c r="G2" s="21">
        <f>F2/C2</f>
        <v>9.9877293610706845E-3</v>
      </c>
      <c r="H2" s="33">
        <f>SUMIFS(Tabulka1[Rozloha '[m2']],Tabulka1[Patro],Přehled!A2)-D2-F2-(SUMIFS('Rozpis místností'!C:C,'Rozpis místností'!A:A,"R"))</f>
        <v>389.82000000000016</v>
      </c>
      <c r="I2" s="22">
        <f>H2/C2</f>
        <v>0.27810118996661254</v>
      </c>
      <c r="K2" s="3"/>
    </row>
    <row r="3" spans="1:11" x14ac:dyDescent="0.3">
      <c r="A3" s="23">
        <v>0</v>
      </c>
      <c r="B3" s="24">
        <f>COUNTIF('Rozpis místností'!D:D,A3)-5</f>
        <v>23</v>
      </c>
      <c r="C3" s="33">
        <f>SUMIFS(Tabulka1[Rozloha '[m2']],Tabulka1[Patro],Přehled!A3)</f>
        <v>1401.72</v>
      </c>
      <c r="D3" s="33">
        <f>(SUMIFS(Tabulka1[Rozloha '[m2']],Tabulka1[Místnost],"Chodba",Tabulka1[Patro],Přehled!A3))</f>
        <v>195.18</v>
      </c>
      <c r="E3" s="21">
        <f>D3/C3</f>
        <v>0.13924321547812687</v>
      </c>
      <c r="F3" s="33">
        <f>(SUMIFS(Tabulka1[Rozloha '[m2']],Tabulka1[Místnost],"Osobní výtah (2x2 m)",Tabulka1[Patro],Přehled!A3))+(SUMIFS(Tabulka1[Rozloha '[m2']],Tabulka1[Místnost],"Nákladní výtah (2x3 m); 2t",Tabulka1[Patro],Přehled!A3))+(SUMIFS(Tabulka1[Rozloha '[m2']],Tabulka1[Místnost],"Schodiště",Tabulka1[Patro],Přehled!A3))</f>
        <v>30.86</v>
      </c>
      <c r="G3" s="21">
        <f>F3/C3</f>
        <v>2.2015809148760095E-2</v>
      </c>
      <c r="H3" s="33">
        <f>SUMIFS(Tabulka1[Rozloha '[m2']],Tabulka1[Patro],Přehled!A3)-D3-F3</f>
        <v>1175.68</v>
      </c>
      <c r="I3" s="22">
        <f>H3/C3</f>
        <v>0.8387409753731131</v>
      </c>
      <c r="K3" s="3"/>
    </row>
    <row r="4" spans="1:11" x14ac:dyDescent="0.3">
      <c r="A4" s="23">
        <v>1</v>
      </c>
      <c r="B4" s="24">
        <f>COUNTIF('Rozpis místností'!D:D,A4)-5</f>
        <v>26</v>
      </c>
      <c r="C4" s="33">
        <f>SUMIFS(Tabulka1[Rozloha '[m2']],Tabulka1[Patro],Přehled!A4)-(SUMIFS(Tabulka1[Rozloha '[m2']],Tabulka1[Značení],"114k"))</f>
        <v>1401.72</v>
      </c>
      <c r="D4" s="33">
        <f>(SUMIFS(Tabulka1[Rozloha '[m2']],Tabulka1[Místnost],"Chodba",Tabulka1[Patro],Přehled!A4))</f>
        <v>266.06</v>
      </c>
      <c r="E4" s="21">
        <f>D4/C4</f>
        <v>0.18980966241474759</v>
      </c>
      <c r="F4" s="33">
        <f>(SUMIFS(Tabulka1[Rozloha '[m2']],Tabulka1[Místnost],"Osobní výtah (2x2 m)",Tabulka1[Patro],Přehled!A4))+(SUMIFS(Tabulka1[Rozloha '[m2']],Tabulka1[Místnost],"Nákladní výtah (2x3 m); 2t",Tabulka1[Patro],Přehled!A4))+(SUMIFS(Tabulka1[Rozloha '[m2']],Tabulka1[Místnost],"Schodiště",Tabulka1[Patro],Přehled!A4))</f>
        <v>30.86</v>
      </c>
      <c r="G4" s="21">
        <f>F4/C4</f>
        <v>2.2015809148760095E-2</v>
      </c>
      <c r="H4" s="33">
        <f>SUMIFS(Tabulka1[Rozloha '[m2']],Tabulka1[Patro],Přehled!A4)-D4-F4</f>
        <v>1162.9100000000001</v>
      </c>
      <c r="I4" s="22">
        <f>H4/C4</f>
        <v>0.82963073937733645</v>
      </c>
      <c r="K4" s="3"/>
    </row>
    <row r="5" spans="1:11" x14ac:dyDescent="0.3">
      <c r="A5" s="23">
        <v>2</v>
      </c>
      <c r="B5" s="24">
        <f>COUNTIF('Rozpis místností'!D:D,A5)-5</f>
        <v>21</v>
      </c>
      <c r="C5" s="33">
        <f>SUMIFS(Tabulka1[Rozloha '[m2']],Tabulka1[Patro],Přehled!A5)</f>
        <v>1166.8500000000001</v>
      </c>
      <c r="D5" s="33">
        <f>(SUMIFS(Tabulka1[Rozloha '[m2']],Tabulka1[Místnost],"Chodba",Tabulka1[Patro],Přehled!A5))</f>
        <v>287.18</v>
      </c>
      <c r="E5" s="21">
        <f>D5/C5</f>
        <v>0.24611561040407934</v>
      </c>
      <c r="F5" s="33">
        <f>(SUMIFS(Tabulka1[Rozloha '[m2']],Tabulka1[Místnost],"Osobní výtah (2x2 m)",Tabulka1[Patro],Přehled!A5))+(SUMIFS(Tabulka1[Rozloha '[m2']],Tabulka1[Místnost],"Nákladní výtah (2x3 m); 2t",Tabulka1[Patro],Přehled!A5))+(SUMIFS(Tabulka1[Rozloha '[m2']],Tabulka1[Místnost],"Schodiště",Tabulka1[Patro],Přehled!A5))</f>
        <v>30.86</v>
      </c>
      <c r="G5" s="21">
        <f>F5/C5</f>
        <v>2.6447272571453052E-2</v>
      </c>
      <c r="H5" s="33">
        <f>SUMIFS(Tabulka1[Rozloha '[m2']],Tabulka1[Patro],Přehled!A5)-D5-F5</f>
        <v>848.81000000000006</v>
      </c>
      <c r="I5" s="22">
        <f>H5/C5</f>
        <v>0.72743711702446756</v>
      </c>
      <c r="K5" s="3"/>
    </row>
    <row r="6" spans="1:11" ht="15" thickBot="1" x14ac:dyDescent="0.35">
      <c r="A6" s="25">
        <v>3</v>
      </c>
      <c r="B6" s="26">
        <f>COUNTIF('Rozpis místností'!D:D,A6)-5</f>
        <v>37</v>
      </c>
      <c r="C6" s="33">
        <f>SUMIFS(Tabulka1[Rozloha '[m2']],Tabulka1[Patro],Přehled!A6)</f>
        <v>1401.7400000000005</v>
      </c>
      <c r="D6" s="33">
        <f>(SUMIFS(Tabulka1[Rozloha '[m2']],Tabulka1[Místnost],"Chodba",Tabulka1[Patro],Přehled!A6))</f>
        <v>316.38</v>
      </c>
      <c r="E6" s="21">
        <f>D6/C6</f>
        <v>0.22570519497196334</v>
      </c>
      <c r="F6" s="33">
        <f>(SUMIFS(Tabulka1[Rozloha '[m2']],Tabulka1[Místnost],"Osobní výtah (2x2 m)",Tabulka1[Patro],Přehled!A6))+(SUMIFS(Tabulka1[Rozloha '[m2']],Tabulka1[Místnost],"Nákladní výtah (2x3 m); 2t",Tabulka1[Patro],Přehled!A6))+(SUMIFS(Tabulka1[Rozloha '[m2']],Tabulka1[Místnost],"Schodiště",Tabulka1[Patro],Přehled!A6))</f>
        <v>30.86</v>
      </c>
      <c r="G6" s="21">
        <f>F6/C6</f>
        <v>2.2015495027608536E-2</v>
      </c>
      <c r="H6" s="33">
        <f>SUMIFS(Tabulka1[Rozloha '[m2']],Tabulka1[Patro],Přehled!A6)-D6-F6</f>
        <v>1054.5000000000007</v>
      </c>
      <c r="I6" s="22">
        <f>H6/C6</f>
        <v>0.75227931000042825</v>
      </c>
      <c r="K6" s="3"/>
    </row>
    <row r="7" spans="1:11" ht="15" thickBot="1" x14ac:dyDescent="0.35">
      <c r="A7" s="27" t="s">
        <v>47</v>
      </c>
      <c r="B7" s="28">
        <f>SUM(B2:B6 )</f>
        <v>114</v>
      </c>
      <c r="C7" s="34">
        <f>SUM(C2:C6 )</f>
        <v>6773.7500000000009</v>
      </c>
      <c r="D7" s="34">
        <f t="shared" ref="D7:F7" si="0">SUM(D2:D6 )</f>
        <v>1258.9299999999998</v>
      </c>
      <c r="E7" s="29"/>
      <c r="F7" s="34">
        <f t="shared" si="0"/>
        <v>137.44</v>
      </c>
      <c r="G7" s="30"/>
      <c r="H7" s="34">
        <f>SUM(H2:H6)</f>
        <v>4631.7200000000012</v>
      </c>
      <c r="I7" s="31"/>
    </row>
    <row r="9" spans="1:11" x14ac:dyDescent="0.3">
      <c r="B9" s="32"/>
      <c r="C9" s="32"/>
      <c r="D9" s="32"/>
      <c r="E9" s="32"/>
    </row>
  </sheetData>
  <mergeCells count="3">
    <mergeCell ref="F1:G1"/>
    <mergeCell ref="H1:I1"/>
    <mergeCell ref="D1:E1"/>
  </mergeCells>
  <printOptions horizontalCentered="1"/>
  <pageMargins left="0.51181102362204722" right="0.51181102362204722" top="0.78740157480314965" bottom="0.59055118110236227" header="0.31496062992125984" footer="0.11811023622047245"/>
  <pageSetup paperSize="9" orientation="portrait" r:id="rId1"/>
  <headerFooter>
    <oddHeader>&amp;F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Rozpis místností</vt:lpstr>
      <vt:lpstr>Přehled</vt:lpstr>
      <vt:lpstr>'Rozpis místností'!Print_Titles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Slavík</dc:creator>
  <cp:lastModifiedBy>Michal Slavík</cp:lastModifiedBy>
  <cp:lastPrinted>2017-01-06T12:36:42Z</cp:lastPrinted>
  <dcterms:created xsi:type="dcterms:W3CDTF">2016-02-17T20:41:06Z</dcterms:created>
  <dcterms:modified xsi:type="dcterms:W3CDTF">2017-04-03T06:37:56Z</dcterms:modified>
</cp:coreProperties>
</file>